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2340" windowWidth="15210" windowHeight="7875" firstSheet="1" activeTab="4"/>
  </bookViews>
  <sheets>
    <sheet name="Sheet1" sheetId="17" r:id="rId1"/>
    <sheet name="Total Employment" sheetId="14" r:id="rId2"/>
    <sheet name="Payroll Employment" sheetId="15" r:id="rId3"/>
    <sheet name="Proprietors" sheetId="16" r:id="rId4"/>
    <sheet name="Population" sheetId="1" r:id="rId5"/>
    <sheet name="Civilian Labor Force" sheetId="11" r:id="rId6"/>
    <sheet name="Employed Labor Force" sheetId="13" r:id="rId7"/>
    <sheet name="Households" sheetId="3" r:id="rId8"/>
    <sheet name="Group Quarters" sheetId="2" r:id="rId9"/>
    <sheet name="HH POP" sheetId="7" r:id="rId10"/>
    <sheet name="AHS" sheetId="6" r:id="rId11"/>
  </sheets>
  <externalReferences>
    <externalReference r:id="rId12"/>
    <externalReference r:id="rId13"/>
  </externalReferences>
  <definedNames>
    <definedName name="_xlnm.Print_Area" localSheetId="10">AHS!$A$1:$L$94</definedName>
    <definedName name="_xlnm.Print_Area" localSheetId="8">'Group Quarters'!$A$1:$L$141</definedName>
    <definedName name="_xlnm.Print_Area" localSheetId="4">Population!$A$1:$L$140</definedName>
  </definedNames>
  <calcPr calcId="125725"/>
</workbook>
</file>

<file path=xl/calcChain.xml><?xml version="1.0" encoding="utf-8"?>
<calcChain xmlns="http://schemas.openxmlformats.org/spreadsheetml/2006/main">
  <c r="L136" i="14"/>
  <c r="K136"/>
  <c r="J136"/>
  <c r="I136"/>
  <c r="H136"/>
  <c r="G136"/>
  <c r="F136"/>
  <c r="E136"/>
  <c r="D136"/>
  <c r="C136"/>
  <c r="B136"/>
  <c r="L134"/>
  <c r="K134"/>
  <c r="J134"/>
  <c r="I134"/>
  <c r="H134"/>
  <c r="G134"/>
  <c r="F134"/>
  <c r="E134"/>
  <c r="D134"/>
  <c r="C134"/>
  <c r="B134"/>
  <c r="L133"/>
  <c r="K133"/>
  <c r="J133"/>
  <c r="I133"/>
  <c r="H133"/>
  <c r="G133"/>
  <c r="F133"/>
  <c r="E133"/>
  <c r="D133"/>
  <c r="C133"/>
  <c r="B133"/>
  <c r="L132"/>
  <c r="K132"/>
  <c r="J132"/>
  <c r="I132"/>
  <c r="H132"/>
  <c r="G132"/>
  <c r="F132"/>
  <c r="E132"/>
  <c r="D132"/>
  <c r="C132"/>
  <c r="B132"/>
  <c r="L131"/>
  <c r="K131"/>
  <c r="J131"/>
  <c r="I131"/>
  <c r="H131"/>
  <c r="G131"/>
  <c r="F131"/>
  <c r="E131"/>
  <c r="D131"/>
  <c r="C131"/>
  <c r="B131"/>
  <c r="E129"/>
  <c r="D129"/>
  <c r="C129"/>
  <c r="B129"/>
  <c r="E128"/>
  <c r="D128"/>
  <c r="C128"/>
  <c r="B128"/>
  <c r="E127"/>
  <c r="D127"/>
  <c r="C127"/>
  <c r="B127"/>
  <c r="E126"/>
  <c r="D126"/>
  <c r="C126"/>
  <c r="B126"/>
  <c r="E125"/>
  <c r="D125"/>
  <c r="C125"/>
  <c r="B125"/>
  <c r="E124"/>
  <c r="D124"/>
  <c r="C124"/>
  <c r="B124"/>
  <c r="E123"/>
  <c r="D123"/>
  <c r="C123"/>
  <c r="B123"/>
  <c r="E122"/>
  <c r="D122"/>
  <c r="C122"/>
  <c r="B122"/>
  <c r="E121"/>
  <c r="D121"/>
  <c r="C121"/>
  <c r="B121"/>
  <c r="E120"/>
  <c r="D120"/>
  <c r="C120"/>
  <c r="B120"/>
  <c r="E119"/>
  <c r="D119"/>
  <c r="C119"/>
  <c r="B119"/>
  <c r="E118"/>
  <c r="D118"/>
  <c r="C118"/>
  <c r="B118"/>
  <c r="E117"/>
  <c r="D117"/>
  <c r="C117"/>
  <c r="B117"/>
  <c r="E116"/>
  <c r="D116"/>
  <c r="C116"/>
  <c r="B116"/>
  <c r="L115"/>
  <c r="K115"/>
  <c r="J115"/>
  <c r="I115"/>
  <c r="H115"/>
  <c r="G115"/>
  <c r="F115"/>
  <c r="E115"/>
  <c r="D115"/>
  <c r="C115"/>
  <c r="B115"/>
  <c r="L113"/>
  <c r="K113"/>
  <c r="J113"/>
  <c r="I113"/>
  <c r="H113"/>
  <c r="G113"/>
  <c r="F113"/>
  <c r="E113"/>
  <c r="D113"/>
  <c r="C113"/>
  <c r="B113"/>
  <c r="L112"/>
  <c r="K112"/>
  <c r="J112"/>
  <c r="I112"/>
  <c r="H112"/>
  <c r="G112"/>
  <c r="F112"/>
  <c r="E112"/>
  <c r="D112"/>
  <c r="C112"/>
  <c r="B112"/>
  <c r="L111"/>
  <c r="K111"/>
  <c r="J111"/>
  <c r="I111"/>
  <c r="H111"/>
  <c r="G111"/>
  <c r="F111"/>
  <c r="E111"/>
  <c r="D111"/>
  <c r="C111"/>
  <c r="B111"/>
  <c r="L110"/>
  <c r="K110"/>
  <c r="J110"/>
  <c r="I110"/>
  <c r="H110"/>
  <c r="G110"/>
  <c r="F110"/>
  <c r="E110"/>
  <c r="D110"/>
  <c r="C110"/>
  <c r="B110"/>
  <c r="L109"/>
  <c r="K109"/>
  <c r="J109"/>
  <c r="I109"/>
  <c r="H109"/>
  <c r="G109"/>
  <c r="F109"/>
  <c r="E109"/>
  <c r="D109"/>
  <c r="C109"/>
  <c r="B109"/>
  <c r="L108"/>
  <c r="K108"/>
  <c r="J108"/>
  <c r="I108"/>
  <c r="H108"/>
  <c r="G108"/>
  <c r="F108"/>
  <c r="E108"/>
  <c r="D108"/>
  <c r="C108"/>
  <c r="B108"/>
  <c r="L107"/>
  <c r="K107"/>
  <c r="J107"/>
  <c r="I107"/>
  <c r="H107"/>
  <c r="G107"/>
  <c r="F107"/>
  <c r="E107"/>
  <c r="D107"/>
  <c r="C107"/>
  <c r="B107"/>
  <c r="L106"/>
  <c r="K106"/>
  <c r="J106"/>
  <c r="I106"/>
  <c r="H106"/>
  <c r="G106"/>
  <c r="F106"/>
  <c r="E106"/>
  <c r="D106"/>
  <c r="C106"/>
  <c r="B106"/>
  <c r="L104"/>
  <c r="K104"/>
  <c r="J104"/>
  <c r="I104"/>
  <c r="H104"/>
  <c r="G104"/>
  <c r="F104"/>
  <c r="E104"/>
  <c r="D104"/>
  <c r="C104"/>
  <c r="B104"/>
  <c r="L103"/>
  <c r="K103"/>
  <c r="J103"/>
  <c r="I103"/>
  <c r="H103"/>
  <c r="G103"/>
  <c r="F103"/>
  <c r="E103"/>
  <c r="D103"/>
  <c r="C103"/>
  <c r="B103"/>
  <c r="L102"/>
  <c r="K102"/>
  <c r="J102"/>
  <c r="I102"/>
  <c r="H102"/>
  <c r="G102"/>
  <c r="F102"/>
  <c r="E102"/>
  <c r="D102"/>
  <c r="C102"/>
  <c r="B102"/>
  <c r="L100"/>
  <c r="K100"/>
  <c r="J100"/>
  <c r="I100"/>
  <c r="H100"/>
  <c r="G100"/>
  <c r="F100"/>
  <c r="E100"/>
  <c r="D100"/>
  <c r="C100"/>
  <c r="B100"/>
  <c r="L99"/>
  <c r="K99"/>
  <c r="J99"/>
  <c r="I99"/>
  <c r="H99"/>
  <c r="G99"/>
  <c r="F99"/>
  <c r="E99"/>
  <c r="D99"/>
  <c r="C99"/>
  <c r="B99"/>
  <c r="L98"/>
  <c r="K98"/>
  <c r="J98"/>
  <c r="I98"/>
  <c r="H98"/>
  <c r="G98"/>
  <c r="F98"/>
  <c r="E98"/>
  <c r="D98"/>
  <c r="C98"/>
  <c r="B98"/>
  <c r="L97"/>
  <c r="K97"/>
  <c r="J97"/>
  <c r="I97"/>
  <c r="H97"/>
  <c r="G97"/>
  <c r="F97"/>
  <c r="E97"/>
  <c r="D97"/>
  <c r="C97"/>
  <c r="B97"/>
  <c r="L96"/>
  <c r="K96"/>
  <c r="J96"/>
  <c r="I96"/>
  <c r="H96"/>
  <c r="G96"/>
  <c r="F96"/>
  <c r="E96"/>
  <c r="D96"/>
  <c r="C96"/>
  <c r="B96"/>
  <c r="L95"/>
  <c r="K95"/>
  <c r="J95"/>
  <c r="I95"/>
  <c r="H95"/>
  <c r="G95"/>
  <c r="F95"/>
  <c r="E95"/>
  <c r="D95"/>
  <c r="C95"/>
  <c r="B95"/>
  <c r="L90"/>
  <c r="K90"/>
  <c r="J90"/>
  <c r="I90"/>
  <c r="H90"/>
  <c r="G90"/>
  <c r="F90"/>
  <c r="E90"/>
  <c r="D90"/>
  <c r="C90"/>
  <c r="B90"/>
  <c r="L88"/>
  <c r="K88"/>
  <c r="J88"/>
  <c r="I88"/>
  <c r="H88"/>
  <c r="G88"/>
  <c r="F88"/>
  <c r="E88"/>
  <c r="D88"/>
  <c r="C88"/>
  <c r="B88"/>
  <c r="L87"/>
  <c r="K87"/>
  <c r="J87"/>
  <c r="I87"/>
  <c r="H87"/>
  <c r="G87"/>
  <c r="F87"/>
  <c r="E87"/>
  <c r="D87"/>
  <c r="C87"/>
  <c r="B87"/>
  <c r="L86"/>
  <c r="K86"/>
  <c r="J86"/>
  <c r="I86"/>
  <c r="H86"/>
  <c r="G86"/>
  <c r="F86"/>
  <c r="E86"/>
  <c r="D86"/>
  <c r="C86"/>
  <c r="B86"/>
  <c r="L85"/>
  <c r="K85"/>
  <c r="J85"/>
  <c r="I85"/>
  <c r="H85"/>
  <c r="G85"/>
  <c r="F85"/>
  <c r="E85"/>
  <c r="D85"/>
  <c r="C85"/>
  <c r="B85"/>
  <c r="E83"/>
  <c r="D83"/>
  <c r="C83"/>
  <c r="B83"/>
  <c r="E82"/>
  <c r="D82"/>
  <c r="C82"/>
  <c r="B82"/>
  <c r="E81"/>
  <c r="D81"/>
  <c r="C81"/>
  <c r="B81"/>
  <c r="E80"/>
  <c r="D80"/>
  <c r="C80"/>
  <c r="B80"/>
  <c r="E79"/>
  <c r="D79"/>
  <c r="C79"/>
  <c r="B79"/>
  <c r="E78"/>
  <c r="D78"/>
  <c r="C78"/>
  <c r="B78"/>
  <c r="E77"/>
  <c r="D77"/>
  <c r="C77"/>
  <c r="B77"/>
  <c r="E76"/>
  <c r="D76"/>
  <c r="C76"/>
  <c r="B76"/>
  <c r="E75"/>
  <c r="D75"/>
  <c r="C75"/>
  <c r="B75"/>
  <c r="E74"/>
  <c r="D74"/>
  <c r="C74"/>
  <c r="B74"/>
  <c r="E73"/>
  <c r="D73"/>
  <c r="C73"/>
  <c r="B73"/>
  <c r="E72"/>
  <c r="D72"/>
  <c r="C72"/>
  <c r="B72"/>
  <c r="E71"/>
  <c r="D71"/>
  <c r="C71"/>
  <c r="B71"/>
  <c r="E70"/>
  <c r="D70"/>
  <c r="C70"/>
  <c r="B70"/>
  <c r="L69"/>
  <c r="K69"/>
  <c r="J69"/>
  <c r="I69"/>
  <c r="H69"/>
  <c r="G69"/>
  <c r="F69"/>
  <c r="E69"/>
  <c r="D69"/>
  <c r="C69"/>
  <c r="B69"/>
  <c r="L67"/>
  <c r="K67"/>
  <c r="J67"/>
  <c r="I67"/>
  <c r="H67"/>
  <c r="G67"/>
  <c r="F67"/>
  <c r="E67"/>
  <c r="D67"/>
  <c r="C67"/>
  <c r="B67"/>
  <c r="L66"/>
  <c r="K66"/>
  <c r="J66"/>
  <c r="I66"/>
  <c r="H66"/>
  <c r="G66"/>
  <c r="F66"/>
  <c r="E66"/>
  <c r="D66"/>
  <c r="C66"/>
  <c r="B66"/>
  <c r="L65"/>
  <c r="K65"/>
  <c r="J65"/>
  <c r="I65"/>
  <c r="H65"/>
  <c r="G65"/>
  <c r="F65"/>
  <c r="E65"/>
  <c r="D65"/>
  <c r="C65"/>
  <c r="B65"/>
  <c r="L64"/>
  <c r="K64"/>
  <c r="J64"/>
  <c r="I64"/>
  <c r="H64"/>
  <c r="G64"/>
  <c r="F64"/>
  <c r="E64"/>
  <c r="D64"/>
  <c r="C64"/>
  <c r="B64"/>
  <c r="L63"/>
  <c r="K63"/>
  <c r="J63"/>
  <c r="I63"/>
  <c r="H63"/>
  <c r="G63"/>
  <c r="F63"/>
  <c r="E63"/>
  <c r="D63"/>
  <c r="C63"/>
  <c r="B63"/>
  <c r="L62"/>
  <c r="K62"/>
  <c r="J62"/>
  <c r="I62"/>
  <c r="H62"/>
  <c r="G62"/>
  <c r="F62"/>
  <c r="E62"/>
  <c r="D62"/>
  <c r="C62"/>
  <c r="B62"/>
  <c r="L61"/>
  <c r="K61"/>
  <c r="J61"/>
  <c r="I61"/>
  <c r="H61"/>
  <c r="G61"/>
  <c r="F61"/>
  <c r="E61"/>
  <c r="D61"/>
  <c r="C61"/>
  <c r="B61"/>
  <c r="L60"/>
  <c r="K60"/>
  <c r="J60"/>
  <c r="I60"/>
  <c r="H60"/>
  <c r="G60"/>
  <c r="F60"/>
  <c r="E60"/>
  <c r="D60"/>
  <c r="C60"/>
  <c r="B60"/>
  <c r="L58"/>
  <c r="K58"/>
  <c r="J58"/>
  <c r="I58"/>
  <c r="H58"/>
  <c r="G58"/>
  <c r="F58"/>
  <c r="E58"/>
  <c r="D58"/>
  <c r="C58"/>
  <c r="B58"/>
  <c r="L57"/>
  <c r="K57"/>
  <c r="J57"/>
  <c r="I57"/>
  <c r="H57"/>
  <c r="G57"/>
  <c r="F57"/>
  <c r="E57"/>
  <c r="D57"/>
  <c r="C57"/>
  <c r="B57"/>
  <c r="L56"/>
  <c r="K56"/>
  <c r="J56"/>
  <c r="I56"/>
  <c r="H56"/>
  <c r="G56"/>
  <c r="F56"/>
  <c r="E56"/>
  <c r="D56"/>
  <c r="C56"/>
  <c r="B56"/>
  <c r="L54"/>
  <c r="K54"/>
  <c r="J54"/>
  <c r="I54"/>
  <c r="H54"/>
  <c r="G54"/>
  <c r="F54"/>
  <c r="E54"/>
  <c r="D54"/>
  <c r="C54"/>
  <c r="B54"/>
  <c r="L53"/>
  <c r="K53"/>
  <c r="J53"/>
  <c r="I53"/>
  <c r="H53"/>
  <c r="G53"/>
  <c r="F53"/>
  <c r="E53"/>
  <c r="D53"/>
  <c r="C53"/>
  <c r="B53"/>
  <c r="L52"/>
  <c r="K52"/>
  <c r="J52"/>
  <c r="I52"/>
  <c r="H52"/>
  <c r="G52"/>
  <c r="F52"/>
  <c r="E52"/>
  <c r="D52"/>
  <c r="C52"/>
  <c r="B52"/>
  <c r="L51"/>
  <c r="K51"/>
  <c r="J51"/>
  <c r="I51"/>
  <c r="H51"/>
  <c r="G51"/>
  <c r="F51"/>
  <c r="E51"/>
  <c r="D51"/>
  <c r="C51"/>
  <c r="B51"/>
  <c r="L50"/>
  <c r="K50"/>
  <c r="J50"/>
  <c r="I50"/>
  <c r="H50"/>
  <c r="G50"/>
  <c r="F50"/>
  <c r="E50"/>
  <c r="D50"/>
  <c r="C50"/>
  <c r="B50"/>
  <c r="L49"/>
  <c r="K49"/>
  <c r="J49"/>
  <c r="I49"/>
  <c r="H49"/>
  <c r="G49"/>
  <c r="F49"/>
  <c r="E49"/>
  <c r="D49"/>
  <c r="C49"/>
  <c r="B49"/>
  <c r="L37"/>
  <c r="L129"/>
  <c r="K37"/>
  <c r="K129"/>
  <c r="J37"/>
  <c r="J129"/>
  <c r="I37"/>
  <c r="I129"/>
  <c r="H37"/>
  <c r="H129"/>
  <c r="G37"/>
  <c r="F129"/>
  <c r="L36"/>
  <c r="L82"/>
  <c r="K36"/>
  <c r="K128"/>
  <c r="J36"/>
  <c r="J128"/>
  <c r="I36"/>
  <c r="I128"/>
  <c r="H36"/>
  <c r="H128"/>
  <c r="G36"/>
  <c r="G128"/>
  <c r="L35"/>
  <c r="L127"/>
  <c r="K35"/>
  <c r="K127"/>
  <c r="J35"/>
  <c r="J127"/>
  <c r="I35"/>
  <c r="I127"/>
  <c r="H35"/>
  <c r="H127"/>
  <c r="G35"/>
  <c r="F127"/>
  <c r="L34"/>
  <c r="L80"/>
  <c r="K34"/>
  <c r="K126"/>
  <c r="J34"/>
  <c r="J126"/>
  <c r="I34"/>
  <c r="I126"/>
  <c r="H34"/>
  <c r="H126"/>
  <c r="G34"/>
  <c r="G126"/>
  <c r="L33"/>
  <c r="L125"/>
  <c r="K33"/>
  <c r="K125"/>
  <c r="J33"/>
  <c r="J125"/>
  <c r="I33"/>
  <c r="I125"/>
  <c r="H33"/>
  <c r="H125"/>
  <c r="G33"/>
  <c r="F125"/>
  <c r="L32"/>
  <c r="L78"/>
  <c r="K32"/>
  <c r="K124"/>
  <c r="J32"/>
  <c r="J124"/>
  <c r="I32"/>
  <c r="I124"/>
  <c r="H32"/>
  <c r="H124"/>
  <c r="G32"/>
  <c r="G124"/>
  <c r="L31"/>
  <c r="L123"/>
  <c r="K31"/>
  <c r="K123"/>
  <c r="J31"/>
  <c r="J123"/>
  <c r="I31"/>
  <c r="I123"/>
  <c r="H31"/>
  <c r="H123"/>
  <c r="G31"/>
  <c r="F123"/>
  <c r="L30"/>
  <c r="L76"/>
  <c r="K30"/>
  <c r="K122"/>
  <c r="J30"/>
  <c r="J122"/>
  <c r="I30"/>
  <c r="I122"/>
  <c r="H30"/>
  <c r="H122"/>
  <c r="G30"/>
  <c r="G122"/>
  <c r="L29"/>
  <c r="L121"/>
  <c r="K29"/>
  <c r="K121"/>
  <c r="J29"/>
  <c r="J121"/>
  <c r="I29"/>
  <c r="I121"/>
  <c r="H29"/>
  <c r="H121"/>
  <c r="G29"/>
  <c r="F121"/>
  <c r="L28"/>
  <c r="L74"/>
  <c r="K28"/>
  <c r="K120"/>
  <c r="J28"/>
  <c r="J120"/>
  <c r="I28"/>
  <c r="I120"/>
  <c r="H28"/>
  <c r="H120"/>
  <c r="G28"/>
  <c r="G120"/>
  <c r="L27"/>
  <c r="L119"/>
  <c r="K27"/>
  <c r="K119"/>
  <c r="J27"/>
  <c r="J119"/>
  <c r="I27"/>
  <c r="I119"/>
  <c r="H27"/>
  <c r="H119"/>
  <c r="G27"/>
  <c r="F119"/>
  <c r="L26"/>
  <c r="L72"/>
  <c r="K26"/>
  <c r="K118"/>
  <c r="J26"/>
  <c r="J118"/>
  <c r="I26"/>
  <c r="I118"/>
  <c r="H26"/>
  <c r="H118"/>
  <c r="G26"/>
  <c r="G118"/>
  <c r="L25"/>
  <c r="L117"/>
  <c r="K25"/>
  <c r="K117"/>
  <c r="J25"/>
  <c r="J117"/>
  <c r="I25"/>
  <c r="I117"/>
  <c r="H25"/>
  <c r="H117"/>
  <c r="G25"/>
  <c r="F117"/>
  <c r="L24"/>
  <c r="L70"/>
  <c r="K24"/>
  <c r="K116"/>
  <c r="J24"/>
  <c r="J116"/>
  <c r="I24"/>
  <c r="I116"/>
  <c r="H24"/>
  <c r="H116"/>
  <c r="G24"/>
  <c r="G116"/>
  <c r="L22" i="11"/>
  <c r="G22"/>
  <c r="H22"/>
  <c r="I22"/>
  <c r="J22"/>
  <c r="K22"/>
  <c r="F22"/>
  <c r="L42" i="2"/>
  <c r="K42"/>
  <c r="J138" s="1"/>
  <c r="J42"/>
  <c r="I42"/>
  <c r="H90" s="1"/>
  <c r="H42"/>
  <c r="G42"/>
  <c r="F90" s="1"/>
  <c r="L41"/>
  <c r="K89" s="1"/>
  <c r="K41"/>
  <c r="J41"/>
  <c r="I41"/>
  <c r="I89" s="1"/>
  <c r="H41"/>
  <c r="G41"/>
  <c r="G137" s="1"/>
  <c r="L40"/>
  <c r="K40"/>
  <c r="K136" s="1"/>
  <c r="J40"/>
  <c r="J136" s="1"/>
  <c r="I40"/>
  <c r="H40"/>
  <c r="G40"/>
  <c r="F88" s="1"/>
  <c r="F42"/>
  <c r="F41"/>
  <c r="E137" s="1"/>
  <c r="F40"/>
  <c r="L21"/>
  <c r="K21"/>
  <c r="J21"/>
  <c r="I21"/>
  <c r="H21"/>
  <c r="G21"/>
  <c r="F21"/>
  <c r="E21"/>
  <c r="L39" i="3"/>
  <c r="L15"/>
  <c r="L16"/>
  <c r="L17"/>
  <c r="L18"/>
  <c r="L21"/>
  <c r="L14"/>
  <c r="L11"/>
  <c r="L12"/>
  <c r="L10"/>
  <c r="L8"/>
  <c r="L3"/>
  <c r="K39"/>
  <c r="K15"/>
  <c r="K16"/>
  <c r="K17"/>
  <c r="K18"/>
  <c r="K21"/>
  <c r="K14"/>
  <c r="K11"/>
  <c r="K12"/>
  <c r="K10"/>
  <c r="K8"/>
  <c r="K3"/>
  <c r="J39"/>
  <c r="J15"/>
  <c r="J16"/>
  <c r="J17"/>
  <c r="J18"/>
  <c r="J21"/>
  <c r="J14"/>
  <c r="J11"/>
  <c r="J12"/>
  <c r="J10"/>
  <c r="J8"/>
  <c r="J3"/>
  <c r="I39"/>
  <c r="I15"/>
  <c r="I16"/>
  <c r="I17"/>
  <c r="I18"/>
  <c r="I21"/>
  <c r="I14"/>
  <c r="I11"/>
  <c r="I12"/>
  <c r="I10"/>
  <c r="I8"/>
  <c r="I3"/>
  <c r="H39"/>
  <c r="H15"/>
  <c r="H16"/>
  <c r="H17"/>
  <c r="H18"/>
  <c r="H21"/>
  <c r="H14"/>
  <c r="H11"/>
  <c r="H12"/>
  <c r="H10"/>
  <c r="H8"/>
  <c r="H3"/>
  <c r="L39" i="6"/>
  <c r="L87" s="1"/>
  <c r="K39"/>
  <c r="J39"/>
  <c r="I87" s="1"/>
  <c r="I39"/>
  <c r="H39"/>
  <c r="G87" s="1"/>
  <c r="G39" i="3"/>
  <c r="G44"/>
  <c r="G15"/>
  <c r="G16"/>
  <c r="G17"/>
  <c r="G18"/>
  <c r="G21"/>
  <c r="G14"/>
  <c r="G11"/>
  <c r="G12"/>
  <c r="G10"/>
  <c r="G8"/>
  <c r="G3"/>
  <c r="G39" i="6"/>
  <c r="F87" s="1"/>
  <c r="G10"/>
  <c r="F10" i="3"/>
  <c r="G3" i="6"/>
  <c r="F51" s="1"/>
  <c r="L8"/>
  <c r="K8"/>
  <c r="J8"/>
  <c r="I8"/>
  <c r="H8"/>
  <c r="G56" s="1"/>
  <c r="G8"/>
  <c r="L138" i="16"/>
  <c r="K138"/>
  <c r="J138"/>
  <c r="I138"/>
  <c r="H138"/>
  <c r="G138"/>
  <c r="F138"/>
  <c r="E138"/>
  <c r="D138"/>
  <c r="C138"/>
  <c r="B138"/>
  <c r="L136"/>
  <c r="K136"/>
  <c r="J136"/>
  <c r="I136"/>
  <c r="H136"/>
  <c r="G136"/>
  <c r="F136"/>
  <c r="E136"/>
  <c r="D136"/>
  <c r="C136"/>
  <c r="B136"/>
  <c r="L135"/>
  <c r="K135"/>
  <c r="J135"/>
  <c r="I135"/>
  <c r="H135"/>
  <c r="G135"/>
  <c r="F135"/>
  <c r="E135"/>
  <c r="D135"/>
  <c r="C135"/>
  <c r="B135"/>
  <c r="L134"/>
  <c r="K134"/>
  <c r="J134"/>
  <c r="I134"/>
  <c r="H134"/>
  <c r="G134"/>
  <c r="F134"/>
  <c r="E134"/>
  <c r="D134"/>
  <c r="C134"/>
  <c r="B134"/>
  <c r="L133"/>
  <c r="K133"/>
  <c r="J133"/>
  <c r="I133"/>
  <c r="H133"/>
  <c r="G133"/>
  <c r="F133"/>
  <c r="E133"/>
  <c r="D133"/>
  <c r="C133"/>
  <c r="B133"/>
  <c r="L131"/>
  <c r="K131"/>
  <c r="J131"/>
  <c r="I131"/>
  <c r="H131"/>
  <c r="G131"/>
  <c r="F131"/>
  <c r="E131"/>
  <c r="D131"/>
  <c r="C131"/>
  <c r="B131"/>
  <c r="L130"/>
  <c r="K130"/>
  <c r="J130"/>
  <c r="I130"/>
  <c r="H130"/>
  <c r="G130"/>
  <c r="F130"/>
  <c r="E130"/>
  <c r="D130"/>
  <c r="C130"/>
  <c r="B130"/>
  <c r="L129"/>
  <c r="K129"/>
  <c r="J129"/>
  <c r="I129"/>
  <c r="H129"/>
  <c r="G129"/>
  <c r="F129"/>
  <c r="E129"/>
  <c r="D129"/>
  <c r="C129"/>
  <c r="B129"/>
  <c r="L128"/>
  <c r="K128"/>
  <c r="J128"/>
  <c r="I128"/>
  <c r="H128"/>
  <c r="G128"/>
  <c r="F128"/>
  <c r="E128"/>
  <c r="D128"/>
  <c r="C128"/>
  <c r="B128"/>
  <c r="L127"/>
  <c r="K127"/>
  <c r="J127"/>
  <c r="I127"/>
  <c r="H127"/>
  <c r="G127"/>
  <c r="F127"/>
  <c r="E127"/>
  <c r="D127"/>
  <c r="C127"/>
  <c r="B127"/>
  <c r="L126"/>
  <c r="K126"/>
  <c r="J126"/>
  <c r="I126"/>
  <c r="H126"/>
  <c r="G126"/>
  <c r="F126"/>
  <c r="E126"/>
  <c r="D126"/>
  <c r="C126"/>
  <c r="B126"/>
  <c r="L125"/>
  <c r="K125"/>
  <c r="J125"/>
  <c r="I125"/>
  <c r="H125"/>
  <c r="G125"/>
  <c r="F125"/>
  <c r="E125"/>
  <c r="D125"/>
  <c r="C125"/>
  <c r="B125"/>
  <c r="L124"/>
  <c r="K124"/>
  <c r="J124"/>
  <c r="I124"/>
  <c r="H124"/>
  <c r="G124"/>
  <c r="F124"/>
  <c r="E124"/>
  <c r="D124"/>
  <c r="C124"/>
  <c r="B124"/>
  <c r="L123"/>
  <c r="K123"/>
  <c r="J123"/>
  <c r="I123"/>
  <c r="H123"/>
  <c r="G123"/>
  <c r="F123"/>
  <c r="E123"/>
  <c r="D123"/>
  <c r="C123"/>
  <c r="B123"/>
  <c r="L122"/>
  <c r="K122"/>
  <c r="J122"/>
  <c r="I122"/>
  <c r="H122"/>
  <c r="G122"/>
  <c r="F122"/>
  <c r="E122"/>
  <c r="D122"/>
  <c r="C122"/>
  <c r="B122"/>
  <c r="L121"/>
  <c r="K121"/>
  <c r="J121"/>
  <c r="I121"/>
  <c r="H121"/>
  <c r="G121"/>
  <c r="F121"/>
  <c r="E121"/>
  <c r="D121"/>
  <c r="C121"/>
  <c r="B121"/>
  <c r="L120"/>
  <c r="K120"/>
  <c r="J120"/>
  <c r="I120"/>
  <c r="H120"/>
  <c r="G120"/>
  <c r="F120"/>
  <c r="E120"/>
  <c r="D120"/>
  <c r="C120"/>
  <c r="B120"/>
  <c r="L119"/>
  <c r="K119"/>
  <c r="J119"/>
  <c r="I119"/>
  <c r="H119"/>
  <c r="G119"/>
  <c r="F119"/>
  <c r="E119"/>
  <c r="D119"/>
  <c r="C119"/>
  <c r="B119"/>
  <c r="L118"/>
  <c r="K118"/>
  <c r="J118"/>
  <c r="I118"/>
  <c r="H118"/>
  <c r="G118"/>
  <c r="F118"/>
  <c r="E118"/>
  <c r="D118"/>
  <c r="C118"/>
  <c r="B118"/>
  <c r="L117"/>
  <c r="K117"/>
  <c r="J117"/>
  <c r="I117"/>
  <c r="H117"/>
  <c r="G117"/>
  <c r="F117"/>
  <c r="E117"/>
  <c r="D117"/>
  <c r="C117"/>
  <c r="B117"/>
  <c r="L115"/>
  <c r="K115"/>
  <c r="J115"/>
  <c r="I115"/>
  <c r="H115"/>
  <c r="G115"/>
  <c r="F115"/>
  <c r="E115"/>
  <c r="D115"/>
  <c r="C115"/>
  <c r="B115"/>
  <c r="L114"/>
  <c r="K114"/>
  <c r="J114"/>
  <c r="I114"/>
  <c r="H114"/>
  <c r="G114"/>
  <c r="F114"/>
  <c r="E114"/>
  <c r="D114"/>
  <c r="C114"/>
  <c r="B114"/>
  <c r="L113"/>
  <c r="K113"/>
  <c r="J113"/>
  <c r="I113"/>
  <c r="H113"/>
  <c r="G113"/>
  <c r="F113"/>
  <c r="E113"/>
  <c r="D113"/>
  <c r="C113"/>
  <c r="B113"/>
  <c r="L112"/>
  <c r="K112"/>
  <c r="J112"/>
  <c r="I112"/>
  <c r="H112"/>
  <c r="G112"/>
  <c r="F112"/>
  <c r="E112"/>
  <c r="D112"/>
  <c r="C112"/>
  <c r="B112"/>
  <c r="L111"/>
  <c r="K111"/>
  <c r="J111"/>
  <c r="I111"/>
  <c r="H111"/>
  <c r="G111"/>
  <c r="F111"/>
  <c r="E111"/>
  <c r="D111"/>
  <c r="C111"/>
  <c r="B111"/>
  <c r="L110"/>
  <c r="K110"/>
  <c r="J110"/>
  <c r="I110"/>
  <c r="H110"/>
  <c r="G110"/>
  <c r="F110"/>
  <c r="E110"/>
  <c r="D110"/>
  <c r="C110"/>
  <c r="B110"/>
  <c r="L109"/>
  <c r="K109"/>
  <c r="J109"/>
  <c r="I109"/>
  <c r="H109"/>
  <c r="G109"/>
  <c r="F109"/>
  <c r="E109"/>
  <c r="D109"/>
  <c r="C109"/>
  <c r="B109"/>
  <c r="L108"/>
  <c r="K108"/>
  <c r="J108"/>
  <c r="I108"/>
  <c r="H108"/>
  <c r="G108"/>
  <c r="F108"/>
  <c r="E108"/>
  <c r="D108"/>
  <c r="C108"/>
  <c r="B108"/>
  <c r="L106"/>
  <c r="K106"/>
  <c r="J106"/>
  <c r="I106"/>
  <c r="H106"/>
  <c r="G106"/>
  <c r="F106"/>
  <c r="E106"/>
  <c r="D106"/>
  <c r="C106"/>
  <c r="B106"/>
  <c r="L105"/>
  <c r="K105"/>
  <c r="J105"/>
  <c r="I105"/>
  <c r="H105"/>
  <c r="G105"/>
  <c r="F105"/>
  <c r="E105"/>
  <c r="D105"/>
  <c r="C105"/>
  <c r="B105"/>
  <c r="L104"/>
  <c r="K104"/>
  <c r="J104"/>
  <c r="I104"/>
  <c r="H104"/>
  <c r="G104"/>
  <c r="F104"/>
  <c r="E104"/>
  <c r="D104"/>
  <c r="C104"/>
  <c r="B104"/>
  <c r="L102"/>
  <c r="K102"/>
  <c r="J102"/>
  <c r="I102"/>
  <c r="H102"/>
  <c r="G102"/>
  <c r="F102"/>
  <c r="E102"/>
  <c r="D102"/>
  <c r="C102"/>
  <c r="B102"/>
  <c r="L101"/>
  <c r="K101"/>
  <c r="J101"/>
  <c r="I101"/>
  <c r="H101"/>
  <c r="G101"/>
  <c r="F101"/>
  <c r="E101"/>
  <c r="D101"/>
  <c r="C101"/>
  <c r="B101"/>
  <c r="L100"/>
  <c r="K100"/>
  <c r="J100"/>
  <c r="I100"/>
  <c r="H100"/>
  <c r="G100"/>
  <c r="F100"/>
  <c r="E100"/>
  <c r="D100"/>
  <c r="C100"/>
  <c r="B100"/>
  <c r="L99"/>
  <c r="K99"/>
  <c r="J99"/>
  <c r="I99"/>
  <c r="H99"/>
  <c r="G99"/>
  <c r="F99"/>
  <c r="E99"/>
  <c r="D99"/>
  <c r="C99"/>
  <c r="B99"/>
  <c r="L98"/>
  <c r="K98"/>
  <c r="J98"/>
  <c r="I98"/>
  <c r="H98"/>
  <c r="G98"/>
  <c r="F98"/>
  <c r="E98"/>
  <c r="D98"/>
  <c r="C98"/>
  <c r="B98"/>
  <c r="L97"/>
  <c r="K97"/>
  <c r="J97"/>
  <c r="I97"/>
  <c r="H97"/>
  <c r="G97"/>
  <c r="F97"/>
  <c r="E97"/>
  <c r="D97"/>
  <c r="C97"/>
  <c r="B97"/>
  <c r="L92"/>
  <c r="K92"/>
  <c r="J92"/>
  <c r="I92"/>
  <c r="H92"/>
  <c r="G92"/>
  <c r="F92"/>
  <c r="E92"/>
  <c r="D92"/>
  <c r="C92"/>
  <c r="B92"/>
  <c r="L90"/>
  <c r="K90"/>
  <c r="J90"/>
  <c r="I90"/>
  <c r="H90"/>
  <c r="G90"/>
  <c r="F90"/>
  <c r="E90"/>
  <c r="D90"/>
  <c r="C90"/>
  <c r="B90"/>
  <c r="L89"/>
  <c r="K89"/>
  <c r="J89"/>
  <c r="I89"/>
  <c r="H89"/>
  <c r="G89"/>
  <c r="F89"/>
  <c r="E89"/>
  <c r="D89"/>
  <c r="C89"/>
  <c r="B89"/>
  <c r="L88"/>
  <c r="K88"/>
  <c r="J88"/>
  <c r="I88"/>
  <c r="H88"/>
  <c r="G88"/>
  <c r="F88"/>
  <c r="E88"/>
  <c r="D88"/>
  <c r="C88"/>
  <c r="B88"/>
  <c r="L87"/>
  <c r="K87"/>
  <c r="J87"/>
  <c r="I87"/>
  <c r="H87"/>
  <c r="G87"/>
  <c r="F87"/>
  <c r="E87"/>
  <c r="D87"/>
  <c r="C87"/>
  <c r="B87"/>
  <c r="L85"/>
  <c r="K85"/>
  <c r="J85"/>
  <c r="I85"/>
  <c r="H85"/>
  <c r="G85"/>
  <c r="F85"/>
  <c r="E85"/>
  <c r="D85"/>
  <c r="C85"/>
  <c r="B85"/>
  <c r="L84"/>
  <c r="K84"/>
  <c r="J84"/>
  <c r="I84"/>
  <c r="H84"/>
  <c r="G84"/>
  <c r="F84"/>
  <c r="E84"/>
  <c r="D84"/>
  <c r="C84"/>
  <c r="B84"/>
  <c r="L83"/>
  <c r="K83"/>
  <c r="J83"/>
  <c r="I83"/>
  <c r="H83"/>
  <c r="G83"/>
  <c r="F83"/>
  <c r="E83"/>
  <c r="D83"/>
  <c r="C83"/>
  <c r="B83"/>
  <c r="L82"/>
  <c r="K82"/>
  <c r="J82"/>
  <c r="I82"/>
  <c r="H82"/>
  <c r="G82"/>
  <c r="F82"/>
  <c r="E82"/>
  <c r="D82"/>
  <c r="C82"/>
  <c r="B82"/>
  <c r="L81"/>
  <c r="K81"/>
  <c r="J81"/>
  <c r="I81"/>
  <c r="H81"/>
  <c r="G81"/>
  <c r="F81"/>
  <c r="E81"/>
  <c r="D81"/>
  <c r="C81"/>
  <c r="B81"/>
  <c r="L80"/>
  <c r="K80"/>
  <c r="J80"/>
  <c r="I80"/>
  <c r="H80"/>
  <c r="G80"/>
  <c r="F80"/>
  <c r="E80"/>
  <c r="D80"/>
  <c r="C80"/>
  <c r="B80"/>
  <c r="L79"/>
  <c r="K79"/>
  <c r="J79"/>
  <c r="I79"/>
  <c r="H79"/>
  <c r="G79"/>
  <c r="F79"/>
  <c r="E79"/>
  <c r="D79"/>
  <c r="C79"/>
  <c r="B79"/>
  <c r="L78"/>
  <c r="K78"/>
  <c r="J78"/>
  <c r="I78"/>
  <c r="H78"/>
  <c r="G78"/>
  <c r="F78"/>
  <c r="E78"/>
  <c r="D78"/>
  <c r="C78"/>
  <c r="B78"/>
  <c r="L77"/>
  <c r="K77"/>
  <c r="J77"/>
  <c r="I77"/>
  <c r="H77"/>
  <c r="G77"/>
  <c r="F77"/>
  <c r="E77"/>
  <c r="D77"/>
  <c r="C77"/>
  <c r="B77"/>
  <c r="L76"/>
  <c r="K76"/>
  <c r="J76"/>
  <c r="I76"/>
  <c r="H76"/>
  <c r="G76"/>
  <c r="F76"/>
  <c r="E76"/>
  <c r="D76"/>
  <c r="C76"/>
  <c r="B76"/>
  <c r="L75"/>
  <c r="K75"/>
  <c r="J75"/>
  <c r="I75"/>
  <c r="H75"/>
  <c r="G75"/>
  <c r="F75"/>
  <c r="E75"/>
  <c r="D75"/>
  <c r="C75"/>
  <c r="B75"/>
  <c r="L74"/>
  <c r="K74"/>
  <c r="J74"/>
  <c r="I74"/>
  <c r="H74"/>
  <c r="G74"/>
  <c r="F74"/>
  <c r="E74"/>
  <c r="D74"/>
  <c r="C74"/>
  <c r="B74"/>
  <c r="L73"/>
  <c r="K73"/>
  <c r="J73"/>
  <c r="I73"/>
  <c r="H73"/>
  <c r="G73"/>
  <c r="F73"/>
  <c r="E73"/>
  <c r="D73"/>
  <c r="C73"/>
  <c r="B73"/>
  <c r="L72"/>
  <c r="K72"/>
  <c r="J72"/>
  <c r="I72"/>
  <c r="H72"/>
  <c r="G72"/>
  <c r="F72"/>
  <c r="E72"/>
  <c r="D72"/>
  <c r="C72"/>
  <c r="B72"/>
  <c r="L71"/>
  <c r="K71"/>
  <c r="J71"/>
  <c r="I71"/>
  <c r="H71"/>
  <c r="G71"/>
  <c r="F71"/>
  <c r="E71"/>
  <c r="D71"/>
  <c r="C71"/>
  <c r="B71"/>
  <c r="L69"/>
  <c r="K69"/>
  <c r="J69"/>
  <c r="I69"/>
  <c r="H69"/>
  <c r="G69"/>
  <c r="F69"/>
  <c r="E69"/>
  <c r="D69"/>
  <c r="C69"/>
  <c r="B69"/>
  <c r="L68"/>
  <c r="K68"/>
  <c r="J68"/>
  <c r="I68"/>
  <c r="H68"/>
  <c r="G68"/>
  <c r="F68"/>
  <c r="E68"/>
  <c r="D68"/>
  <c r="C68"/>
  <c r="B68"/>
  <c r="L67"/>
  <c r="K67"/>
  <c r="J67"/>
  <c r="I67"/>
  <c r="H67"/>
  <c r="G67"/>
  <c r="F67"/>
  <c r="E67"/>
  <c r="D67"/>
  <c r="C67"/>
  <c r="B67"/>
  <c r="L66"/>
  <c r="K66"/>
  <c r="J66"/>
  <c r="I66"/>
  <c r="H66"/>
  <c r="G66"/>
  <c r="F66"/>
  <c r="E66"/>
  <c r="D66"/>
  <c r="C66"/>
  <c r="B66"/>
  <c r="L65"/>
  <c r="K65"/>
  <c r="J65"/>
  <c r="I65"/>
  <c r="H65"/>
  <c r="G65"/>
  <c r="F65"/>
  <c r="E65"/>
  <c r="D65"/>
  <c r="C65"/>
  <c r="B65"/>
  <c r="L64"/>
  <c r="K64"/>
  <c r="J64"/>
  <c r="I64"/>
  <c r="H64"/>
  <c r="G64"/>
  <c r="F64"/>
  <c r="E64"/>
  <c r="D64"/>
  <c r="C64"/>
  <c r="B64"/>
  <c r="L63"/>
  <c r="K63"/>
  <c r="J63"/>
  <c r="I63"/>
  <c r="H63"/>
  <c r="G63"/>
  <c r="F63"/>
  <c r="E63"/>
  <c r="D63"/>
  <c r="C63"/>
  <c r="B63"/>
  <c r="L62"/>
  <c r="K62"/>
  <c r="J62"/>
  <c r="I62"/>
  <c r="H62"/>
  <c r="G62"/>
  <c r="F62"/>
  <c r="E62"/>
  <c r="D62"/>
  <c r="C62"/>
  <c r="B62"/>
  <c r="L60"/>
  <c r="K60"/>
  <c r="J60"/>
  <c r="I60"/>
  <c r="H60"/>
  <c r="G60"/>
  <c r="F60"/>
  <c r="E60"/>
  <c r="D60"/>
  <c r="C60"/>
  <c r="B60"/>
  <c r="L59"/>
  <c r="K59"/>
  <c r="J59"/>
  <c r="I59"/>
  <c r="H59"/>
  <c r="G59"/>
  <c r="F59"/>
  <c r="E59"/>
  <c r="D59"/>
  <c r="C59"/>
  <c r="B59"/>
  <c r="L58"/>
  <c r="K58"/>
  <c r="J58"/>
  <c r="I58"/>
  <c r="H58"/>
  <c r="G58"/>
  <c r="F58"/>
  <c r="E58"/>
  <c r="D58"/>
  <c r="C58"/>
  <c r="B58"/>
  <c r="L56"/>
  <c r="K56"/>
  <c r="J56"/>
  <c r="I56"/>
  <c r="H56"/>
  <c r="G56"/>
  <c r="F56"/>
  <c r="E56"/>
  <c r="D56"/>
  <c r="C56"/>
  <c r="B56"/>
  <c r="L55"/>
  <c r="K55"/>
  <c r="J55"/>
  <c r="I55"/>
  <c r="H55"/>
  <c r="G55"/>
  <c r="F55"/>
  <c r="E55"/>
  <c r="D55"/>
  <c r="C55"/>
  <c r="B55"/>
  <c r="L54"/>
  <c r="K54"/>
  <c r="J54"/>
  <c r="I54"/>
  <c r="H54"/>
  <c r="G54"/>
  <c r="F54"/>
  <c r="E54"/>
  <c r="D54"/>
  <c r="C54"/>
  <c r="B54"/>
  <c r="L53"/>
  <c r="K53"/>
  <c r="J53"/>
  <c r="I53"/>
  <c r="H53"/>
  <c r="G53"/>
  <c r="F53"/>
  <c r="E53"/>
  <c r="D53"/>
  <c r="C53"/>
  <c r="B53"/>
  <c r="L52"/>
  <c r="K52"/>
  <c r="J52"/>
  <c r="I52"/>
  <c r="H52"/>
  <c r="G52"/>
  <c r="F52"/>
  <c r="E52"/>
  <c r="D52"/>
  <c r="C52"/>
  <c r="B52"/>
  <c r="L51"/>
  <c r="K51"/>
  <c r="J51"/>
  <c r="I51"/>
  <c r="H51"/>
  <c r="G51"/>
  <c r="F51"/>
  <c r="E51"/>
  <c r="D51"/>
  <c r="C51"/>
  <c r="B51"/>
  <c r="L140" i="15"/>
  <c r="K140"/>
  <c r="J140"/>
  <c r="I140"/>
  <c r="H140"/>
  <c r="G140"/>
  <c r="F140"/>
  <c r="E140"/>
  <c r="D140"/>
  <c r="C140"/>
  <c r="B140"/>
  <c r="L138"/>
  <c r="K138"/>
  <c r="J138"/>
  <c r="I138"/>
  <c r="H138"/>
  <c r="G138"/>
  <c r="F138"/>
  <c r="E138"/>
  <c r="D138"/>
  <c r="C138"/>
  <c r="B138"/>
  <c r="L137"/>
  <c r="K137"/>
  <c r="J137"/>
  <c r="I137"/>
  <c r="H137"/>
  <c r="G137"/>
  <c r="F137"/>
  <c r="E137"/>
  <c r="D137"/>
  <c r="C137"/>
  <c r="B137"/>
  <c r="L136"/>
  <c r="K136"/>
  <c r="J136"/>
  <c r="I136"/>
  <c r="H136"/>
  <c r="G136"/>
  <c r="F136"/>
  <c r="E136"/>
  <c r="D136"/>
  <c r="C136"/>
  <c r="B136"/>
  <c r="L135"/>
  <c r="K135"/>
  <c r="J135"/>
  <c r="I135"/>
  <c r="H135"/>
  <c r="G135"/>
  <c r="F135"/>
  <c r="E135"/>
  <c r="D135"/>
  <c r="C135"/>
  <c r="B135"/>
  <c r="L133"/>
  <c r="K133"/>
  <c r="J133"/>
  <c r="I133"/>
  <c r="H133"/>
  <c r="G133"/>
  <c r="F133"/>
  <c r="E133"/>
  <c r="D133"/>
  <c r="C133"/>
  <c r="B133"/>
  <c r="L132"/>
  <c r="K132"/>
  <c r="J132"/>
  <c r="I132"/>
  <c r="H132"/>
  <c r="G132"/>
  <c r="F132"/>
  <c r="E132"/>
  <c r="D132"/>
  <c r="C132"/>
  <c r="B132"/>
  <c r="L131"/>
  <c r="K131"/>
  <c r="J131"/>
  <c r="I131"/>
  <c r="H131"/>
  <c r="G131"/>
  <c r="F131"/>
  <c r="E131"/>
  <c r="D131"/>
  <c r="C131"/>
  <c r="B131"/>
  <c r="L130"/>
  <c r="K130"/>
  <c r="J130"/>
  <c r="I130"/>
  <c r="H130"/>
  <c r="G130"/>
  <c r="F130"/>
  <c r="E130"/>
  <c r="D130"/>
  <c r="C130"/>
  <c r="B130"/>
  <c r="L129"/>
  <c r="K129"/>
  <c r="J129"/>
  <c r="I129"/>
  <c r="H129"/>
  <c r="G129"/>
  <c r="F129"/>
  <c r="E129"/>
  <c r="D129"/>
  <c r="C129"/>
  <c r="B129"/>
  <c r="L128"/>
  <c r="K128"/>
  <c r="J128"/>
  <c r="I128"/>
  <c r="H128"/>
  <c r="G128"/>
  <c r="F128"/>
  <c r="E128"/>
  <c r="D128"/>
  <c r="C128"/>
  <c r="B128"/>
  <c r="L127"/>
  <c r="K127"/>
  <c r="J127"/>
  <c r="I127"/>
  <c r="H127"/>
  <c r="G127"/>
  <c r="F127"/>
  <c r="E127"/>
  <c r="D127"/>
  <c r="C127"/>
  <c r="B127"/>
  <c r="L126"/>
  <c r="K126"/>
  <c r="J126"/>
  <c r="I126"/>
  <c r="H126"/>
  <c r="G126"/>
  <c r="F126"/>
  <c r="E126"/>
  <c r="D126"/>
  <c r="C126"/>
  <c r="B126"/>
  <c r="L125"/>
  <c r="K125"/>
  <c r="J125"/>
  <c r="I125"/>
  <c r="H125"/>
  <c r="G125"/>
  <c r="F125"/>
  <c r="E125"/>
  <c r="D125"/>
  <c r="C125"/>
  <c r="B125"/>
  <c r="L124"/>
  <c r="K124"/>
  <c r="J124"/>
  <c r="I124"/>
  <c r="H124"/>
  <c r="G124"/>
  <c r="F124"/>
  <c r="E124"/>
  <c r="D124"/>
  <c r="C124"/>
  <c r="B124"/>
  <c r="L123"/>
  <c r="K123"/>
  <c r="J123"/>
  <c r="I123"/>
  <c r="H123"/>
  <c r="G123"/>
  <c r="F123"/>
  <c r="E123"/>
  <c r="D123"/>
  <c r="C123"/>
  <c r="B123"/>
  <c r="L122"/>
  <c r="K122"/>
  <c r="J122"/>
  <c r="I122"/>
  <c r="H122"/>
  <c r="G122"/>
  <c r="F122"/>
  <c r="E122"/>
  <c r="D122"/>
  <c r="C122"/>
  <c r="B122"/>
  <c r="L121"/>
  <c r="K121"/>
  <c r="J121"/>
  <c r="I121"/>
  <c r="H121"/>
  <c r="G121"/>
  <c r="F121"/>
  <c r="E121"/>
  <c r="D121"/>
  <c r="C121"/>
  <c r="B121"/>
  <c r="L120"/>
  <c r="K120"/>
  <c r="J120"/>
  <c r="I120"/>
  <c r="H120"/>
  <c r="G120"/>
  <c r="F120"/>
  <c r="E120"/>
  <c r="D120"/>
  <c r="C120"/>
  <c r="B120"/>
  <c r="L119"/>
  <c r="K119"/>
  <c r="J119"/>
  <c r="I119"/>
  <c r="H119"/>
  <c r="G119"/>
  <c r="F119"/>
  <c r="E119"/>
  <c r="D119"/>
  <c r="C119"/>
  <c r="B119"/>
  <c r="L117"/>
  <c r="K117"/>
  <c r="J117"/>
  <c r="I117"/>
  <c r="H117"/>
  <c r="G117"/>
  <c r="F117"/>
  <c r="E117"/>
  <c r="D117"/>
  <c r="C117"/>
  <c r="B117"/>
  <c r="L116"/>
  <c r="K116"/>
  <c r="J116"/>
  <c r="I116"/>
  <c r="H116"/>
  <c r="G116"/>
  <c r="F116"/>
  <c r="E116"/>
  <c r="D116"/>
  <c r="C116"/>
  <c r="B116"/>
  <c r="L115"/>
  <c r="K115"/>
  <c r="J115"/>
  <c r="I115"/>
  <c r="H115"/>
  <c r="G115"/>
  <c r="F115"/>
  <c r="E115"/>
  <c r="D115"/>
  <c r="C115"/>
  <c r="B115"/>
  <c r="L114"/>
  <c r="K114"/>
  <c r="J114"/>
  <c r="I114"/>
  <c r="H114"/>
  <c r="G114"/>
  <c r="F114"/>
  <c r="E114"/>
  <c r="D114"/>
  <c r="C114"/>
  <c r="B114"/>
  <c r="L113"/>
  <c r="K113"/>
  <c r="J113"/>
  <c r="I113"/>
  <c r="H113"/>
  <c r="G113"/>
  <c r="F113"/>
  <c r="E113"/>
  <c r="D113"/>
  <c r="C113"/>
  <c r="B113"/>
  <c r="L112"/>
  <c r="K112"/>
  <c r="J112"/>
  <c r="I112"/>
  <c r="H112"/>
  <c r="G112"/>
  <c r="F112"/>
  <c r="E112"/>
  <c r="D112"/>
  <c r="C112"/>
  <c r="B112"/>
  <c r="L111"/>
  <c r="K111"/>
  <c r="J111"/>
  <c r="I111"/>
  <c r="H111"/>
  <c r="G111"/>
  <c r="F111"/>
  <c r="E111"/>
  <c r="D111"/>
  <c r="C111"/>
  <c r="B111"/>
  <c r="L110"/>
  <c r="K110"/>
  <c r="J110"/>
  <c r="I110"/>
  <c r="H110"/>
  <c r="G110"/>
  <c r="F110"/>
  <c r="E110"/>
  <c r="D110"/>
  <c r="C110"/>
  <c r="B110"/>
  <c r="L108"/>
  <c r="K108"/>
  <c r="J108"/>
  <c r="I108"/>
  <c r="H108"/>
  <c r="G108"/>
  <c r="F108"/>
  <c r="E108"/>
  <c r="D108"/>
  <c r="C108"/>
  <c r="B108"/>
  <c r="L107"/>
  <c r="K107"/>
  <c r="J107"/>
  <c r="I107"/>
  <c r="H107"/>
  <c r="G107"/>
  <c r="F107"/>
  <c r="E107"/>
  <c r="D107"/>
  <c r="C107"/>
  <c r="B107"/>
  <c r="L106"/>
  <c r="K106"/>
  <c r="J106"/>
  <c r="I106"/>
  <c r="H106"/>
  <c r="G106"/>
  <c r="F106"/>
  <c r="E106"/>
  <c r="D106"/>
  <c r="C106"/>
  <c r="B106"/>
  <c r="L104"/>
  <c r="K104"/>
  <c r="J104"/>
  <c r="I104"/>
  <c r="H104"/>
  <c r="G104"/>
  <c r="F104"/>
  <c r="E104"/>
  <c r="D104"/>
  <c r="C104"/>
  <c r="B104"/>
  <c r="L103"/>
  <c r="K103"/>
  <c r="J103"/>
  <c r="I103"/>
  <c r="H103"/>
  <c r="G103"/>
  <c r="F103"/>
  <c r="E103"/>
  <c r="D103"/>
  <c r="C103"/>
  <c r="B103"/>
  <c r="L102"/>
  <c r="K102"/>
  <c r="J102"/>
  <c r="I102"/>
  <c r="H102"/>
  <c r="G102"/>
  <c r="F102"/>
  <c r="E102"/>
  <c r="D102"/>
  <c r="C102"/>
  <c r="B102"/>
  <c r="L101"/>
  <c r="K101"/>
  <c r="J101"/>
  <c r="I101"/>
  <c r="H101"/>
  <c r="G101"/>
  <c r="F101"/>
  <c r="E101"/>
  <c r="D101"/>
  <c r="C101"/>
  <c r="B101"/>
  <c r="L100"/>
  <c r="K100"/>
  <c r="J100"/>
  <c r="I100"/>
  <c r="H100"/>
  <c r="G100"/>
  <c r="F100"/>
  <c r="E100"/>
  <c r="D100"/>
  <c r="C100"/>
  <c r="B100"/>
  <c r="L99"/>
  <c r="K99"/>
  <c r="J99"/>
  <c r="I99"/>
  <c r="H99"/>
  <c r="G99"/>
  <c r="F99"/>
  <c r="E99"/>
  <c r="D99"/>
  <c r="C99"/>
  <c r="B99"/>
  <c r="L92"/>
  <c r="K92"/>
  <c r="J92"/>
  <c r="I92"/>
  <c r="H92"/>
  <c r="G92"/>
  <c r="F92"/>
  <c r="E92"/>
  <c r="D92"/>
  <c r="C92"/>
  <c r="B92"/>
  <c r="L90"/>
  <c r="K90"/>
  <c r="J90"/>
  <c r="I90"/>
  <c r="H90"/>
  <c r="G90"/>
  <c r="F90"/>
  <c r="E90"/>
  <c r="D90"/>
  <c r="C90"/>
  <c r="B90"/>
  <c r="L89"/>
  <c r="K89"/>
  <c r="J89"/>
  <c r="I89"/>
  <c r="H89"/>
  <c r="G89"/>
  <c r="F89"/>
  <c r="E89"/>
  <c r="D89"/>
  <c r="C89"/>
  <c r="B89"/>
  <c r="L88"/>
  <c r="K88"/>
  <c r="J88"/>
  <c r="I88"/>
  <c r="H88"/>
  <c r="G88"/>
  <c r="F88"/>
  <c r="E88"/>
  <c r="D88"/>
  <c r="C88"/>
  <c r="B88"/>
  <c r="L87"/>
  <c r="K87"/>
  <c r="J87"/>
  <c r="I87"/>
  <c r="H87"/>
  <c r="G87"/>
  <c r="F87"/>
  <c r="E87"/>
  <c r="D87"/>
  <c r="C87"/>
  <c r="B87"/>
  <c r="L85"/>
  <c r="K85"/>
  <c r="J85"/>
  <c r="I85"/>
  <c r="H85"/>
  <c r="G85"/>
  <c r="F85"/>
  <c r="E85"/>
  <c r="D85"/>
  <c r="C85"/>
  <c r="B85"/>
  <c r="L84"/>
  <c r="K84"/>
  <c r="J84"/>
  <c r="I84"/>
  <c r="H84"/>
  <c r="G84"/>
  <c r="F84"/>
  <c r="E84"/>
  <c r="D84"/>
  <c r="C84"/>
  <c r="B84"/>
  <c r="L83"/>
  <c r="K83"/>
  <c r="J83"/>
  <c r="I83"/>
  <c r="H83"/>
  <c r="G83"/>
  <c r="F83"/>
  <c r="E83"/>
  <c r="D83"/>
  <c r="C83"/>
  <c r="B83"/>
  <c r="L82"/>
  <c r="K82"/>
  <c r="J82"/>
  <c r="I82"/>
  <c r="H82"/>
  <c r="G82"/>
  <c r="F82"/>
  <c r="E82"/>
  <c r="D82"/>
  <c r="C82"/>
  <c r="B82"/>
  <c r="L81"/>
  <c r="K81"/>
  <c r="J81"/>
  <c r="I81"/>
  <c r="H81"/>
  <c r="G81"/>
  <c r="F81"/>
  <c r="E81"/>
  <c r="D81"/>
  <c r="C81"/>
  <c r="B81"/>
  <c r="L80"/>
  <c r="K80"/>
  <c r="J80"/>
  <c r="I80"/>
  <c r="H80"/>
  <c r="G80"/>
  <c r="F80"/>
  <c r="E80"/>
  <c r="D80"/>
  <c r="C80"/>
  <c r="B80"/>
  <c r="L79"/>
  <c r="K79"/>
  <c r="J79"/>
  <c r="I79"/>
  <c r="H79"/>
  <c r="G79"/>
  <c r="F79"/>
  <c r="E79"/>
  <c r="D79"/>
  <c r="C79"/>
  <c r="B79"/>
  <c r="L78"/>
  <c r="K78"/>
  <c r="J78"/>
  <c r="I78"/>
  <c r="H78"/>
  <c r="G78"/>
  <c r="F78"/>
  <c r="E78"/>
  <c r="D78"/>
  <c r="C78"/>
  <c r="B78"/>
  <c r="L77"/>
  <c r="K77"/>
  <c r="J77"/>
  <c r="I77"/>
  <c r="H77"/>
  <c r="G77"/>
  <c r="F77"/>
  <c r="E77"/>
  <c r="D77"/>
  <c r="C77"/>
  <c r="B77"/>
  <c r="L76"/>
  <c r="K76"/>
  <c r="J76"/>
  <c r="I76"/>
  <c r="H76"/>
  <c r="G76"/>
  <c r="F76"/>
  <c r="E76"/>
  <c r="D76"/>
  <c r="C76"/>
  <c r="B76"/>
  <c r="L75"/>
  <c r="K75"/>
  <c r="J75"/>
  <c r="I75"/>
  <c r="H75"/>
  <c r="G75"/>
  <c r="F75"/>
  <c r="E75"/>
  <c r="D75"/>
  <c r="C75"/>
  <c r="B75"/>
  <c r="L74"/>
  <c r="K74"/>
  <c r="J74"/>
  <c r="I74"/>
  <c r="H74"/>
  <c r="G74"/>
  <c r="F74"/>
  <c r="E74"/>
  <c r="D74"/>
  <c r="C74"/>
  <c r="B74"/>
  <c r="L73"/>
  <c r="K73"/>
  <c r="J73"/>
  <c r="I73"/>
  <c r="H73"/>
  <c r="G73"/>
  <c r="F73"/>
  <c r="E73"/>
  <c r="D73"/>
  <c r="C73"/>
  <c r="B73"/>
  <c r="L72"/>
  <c r="K72"/>
  <c r="J72"/>
  <c r="I72"/>
  <c r="H72"/>
  <c r="G72"/>
  <c r="F72"/>
  <c r="E72"/>
  <c r="D72"/>
  <c r="C72"/>
  <c r="B72"/>
  <c r="L71"/>
  <c r="K71"/>
  <c r="J71"/>
  <c r="I71"/>
  <c r="H71"/>
  <c r="G71"/>
  <c r="F71"/>
  <c r="E71"/>
  <c r="D71"/>
  <c r="C71"/>
  <c r="B71"/>
  <c r="L69"/>
  <c r="K69"/>
  <c r="J69"/>
  <c r="I69"/>
  <c r="H69"/>
  <c r="G69"/>
  <c r="F69"/>
  <c r="E69"/>
  <c r="D69"/>
  <c r="C69"/>
  <c r="B69"/>
  <c r="L68"/>
  <c r="K68"/>
  <c r="J68"/>
  <c r="I68"/>
  <c r="H68"/>
  <c r="G68"/>
  <c r="F68"/>
  <c r="E68"/>
  <c r="D68"/>
  <c r="C68"/>
  <c r="B68"/>
  <c r="L67"/>
  <c r="K67"/>
  <c r="J67"/>
  <c r="I67"/>
  <c r="H67"/>
  <c r="G67"/>
  <c r="F67"/>
  <c r="E67"/>
  <c r="D67"/>
  <c r="C67"/>
  <c r="B67"/>
  <c r="L66"/>
  <c r="K66"/>
  <c r="J66"/>
  <c r="I66"/>
  <c r="H66"/>
  <c r="G66"/>
  <c r="F66"/>
  <c r="E66"/>
  <c r="D66"/>
  <c r="C66"/>
  <c r="B66"/>
  <c r="L65"/>
  <c r="K65"/>
  <c r="J65"/>
  <c r="I65"/>
  <c r="H65"/>
  <c r="G65"/>
  <c r="F65"/>
  <c r="E65"/>
  <c r="D65"/>
  <c r="C65"/>
  <c r="B65"/>
  <c r="L64"/>
  <c r="K64"/>
  <c r="J64"/>
  <c r="I64"/>
  <c r="H64"/>
  <c r="G64"/>
  <c r="F64"/>
  <c r="E64"/>
  <c r="D64"/>
  <c r="C64"/>
  <c r="B64"/>
  <c r="L63"/>
  <c r="K63"/>
  <c r="J63"/>
  <c r="I63"/>
  <c r="H63"/>
  <c r="G63"/>
  <c r="F63"/>
  <c r="E63"/>
  <c r="D63"/>
  <c r="C63"/>
  <c r="B63"/>
  <c r="L62"/>
  <c r="K62"/>
  <c r="J62"/>
  <c r="I62"/>
  <c r="H62"/>
  <c r="G62"/>
  <c r="F62"/>
  <c r="E62"/>
  <c r="D62"/>
  <c r="C62"/>
  <c r="B62"/>
  <c r="L60"/>
  <c r="K60"/>
  <c r="J60"/>
  <c r="I60"/>
  <c r="H60"/>
  <c r="G60"/>
  <c r="F60"/>
  <c r="E60"/>
  <c r="D60"/>
  <c r="C60"/>
  <c r="B60"/>
  <c r="L59"/>
  <c r="K59"/>
  <c r="J59"/>
  <c r="I59"/>
  <c r="H59"/>
  <c r="G59"/>
  <c r="F59"/>
  <c r="E59"/>
  <c r="D59"/>
  <c r="C59"/>
  <c r="B59"/>
  <c r="L58"/>
  <c r="K58"/>
  <c r="J58"/>
  <c r="I58"/>
  <c r="H58"/>
  <c r="G58"/>
  <c r="F58"/>
  <c r="E58"/>
  <c r="D58"/>
  <c r="C58"/>
  <c r="B58"/>
  <c r="L56"/>
  <c r="K56"/>
  <c r="J56"/>
  <c r="I56"/>
  <c r="H56"/>
  <c r="G56"/>
  <c r="F56"/>
  <c r="E56"/>
  <c r="D56"/>
  <c r="C56"/>
  <c r="B56"/>
  <c r="L55"/>
  <c r="K55"/>
  <c r="J55"/>
  <c r="I55"/>
  <c r="H55"/>
  <c r="G55"/>
  <c r="F55"/>
  <c r="E55"/>
  <c r="D55"/>
  <c r="C55"/>
  <c r="B55"/>
  <c r="L54"/>
  <c r="K54"/>
  <c r="J54"/>
  <c r="I54"/>
  <c r="H54"/>
  <c r="G54"/>
  <c r="F54"/>
  <c r="E54"/>
  <c r="D54"/>
  <c r="C54"/>
  <c r="B54"/>
  <c r="L53"/>
  <c r="K53"/>
  <c r="J53"/>
  <c r="I53"/>
  <c r="H53"/>
  <c r="G53"/>
  <c r="F53"/>
  <c r="E53"/>
  <c r="D53"/>
  <c r="C53"/>
  <c r="B53"/>
  <c r="L52"/>
  <c r="K52"/>
  <c r="J52"/>
  <c r="I52"/>
  <c r="H52"/>
  <c r="G52"/>
  <c r="F52"/>
  <c r="E52"/>
  <c r="D52"/>
  <c r="C52"/>
  <c r="B52"/>
  <c r="L51"/>
  <c r="K51"/>
  <c r="J51"/>
  <c r="I51"/>
  <c r="H51"/>
  <c r="G51"/>
  <c r="F51"/>
  <c r="E51"/>
  <c r="D51"/>
  <c r="C51"/>
  <c r="B51"/>
  <c r="L99" i="2"/>
  <c r="L119" i="13"/>
  <c r="L99"/>
  <c r="L140" i="11"/>
  <c r="L99"/>
  <c r="L92"/>
  <c r="L52"/>
  <c r="L51"/>
  <c r="K51"/>
  <c r="L139" i="7"/>
  <c r="L98"/>
  <c r="L50"/>
  <c r="G110" i="1"/>
  <c r="L99"/>
  <c r="L51"/>
  <c r="L92" i="6"/>
  <c r="K92"/>
  <c r="J92"/>
  <c r="I92"/>
  <c r="H92"/>
  <c r="G92"/>
  <c r="F92"/>
  <c r="E92"/>
  <c r="D92"/>
  <c r="C92"/>
  <c r="B92"/>
  <c r="L90"/>
  <c r="K90"/>
  <c r="J90"/>
  <c r="I90"/>
  <c r="H90"/>
  <c r="G90"/>
  <c r="F90"/>
  <c r="E90"/>
  <c r="D90"/>
  <c r="C90"/>
  <c r="B90"/>
  <c r="L89"/>
  <c r="K89"/>
  <c r="J89"/>
  <c r="I89"/>
  <c r="H89"/>
  <c r="G89"/>
  <c r="F89"/>
  <c r="E89"/>
  <c r="D89"/>
  <c r="C89"/>
  <c r="B89"/>
  <c r="L88"/>
  <c r="K88"/>
  <c r="J88"/>
  <c r="I88"/>
  <c r="H88"/>
  <c r="G88"/>
  <c r="F88"/>
  <c r="E88"/>
  <c r="D88"/>
  <c r="C88"/>
  <c r="B88"/>
  <c r="K87"/>
  <c r="J87"/>
  <c r="E87"/>
  <c r="D87"/>
  <c r="C87"/>
  <c r="B87"/>
  <c r="L85"/>
  <c r="K85"/>
  <c r="J85"/>
  <c r="I85"/>
  <c r="H85"/>
  <c r="G85"/>
  <c r="F85"/>
  <c r="E85"/>
  <c r="D85"/>
  <c r="C85"/>
  <c r="B85"/>
  <c r="L84"/>
  <c r="K84"/>
  <c r="J84"/>
  <c r="I84"/>
  <c r="H84"/>
  <c r="G84"/>
  <c r="F84"/>
  <c r="E84"/>
  <c r="D84"/>
  <c r="C84"/>
  <c r="B84"/>
  <c r="L83"/>
  <c r="K83"/>
  <c r="J83"/>
  <c r="I83"/>
  <c r="H83"/>
  <c r="G83"/>
  <c r="F83"/>
  <c r="E83"/>
  <c r="D83"/>
  <c r="C83"/>
  <c r="B83"/>
  <c r="L82"/>
  <c r="K82"/>
  <c r="J82"/>
  <c r="I82"/>
  <c r="H82"/>
  <c r="G82"/>
  <c r="F82"/>
  <c r="E82"/>
  <c r="D82"/>
  <c r="C82"/>
  <c r="B82"/>
  <c r="L81"/>
  <c r="K81"/>
  <c r="J81"/>
  <c r="I81"/>
  <c r="H81"/>
  <c r="G81"/>
  <c r="F81"/>
  <c r="E81"/>
  <c r="D81"/>
  <c r="C81"/>
  <c r="B81"/>
  <c r="L80"/>
  <c r="K80"/>
  <c r="J80"/>
  <c r="I80"/>
  <c r="H80"/>
  <c r="G80"/>
  <c r="F80"/>
  <c r="E80"/>
  <c r="D80"/>
  <c r="C80"/>
  <c r="B80"/>
  <c r="L79"/>
  <c r="K79"/>
  <c r="J79"/>
  <c r="I79"/>
  <c r="H79"/>
  <c r="G79"/>
  <c r="F79"/>
  <c r="E79"/>
  <c r="D79"/>
  <c r="C79"/>
  <c r="B79"/>
  <c r="L78"/>
  <c r="K78"/>
  <c r="J78"/>
  <c r="I78"/>
  <c r="H78"/>
  <c r="G78"/>
  <c r="F78"/>
  <c r="E78"/>
  <c r="D78"/>
  <c r="C78"/>
  <c r="B78"/>
  <c r="L77"/>
  <c r="K77"/>
  <c r="J77"/>
  <c r="I77"/>
  <c r="H77"/>
  <c r="G77"/>
  <c r="F77"/>
  <c r="E77"/>
  <c r="D77"/>
  <c r="C77"/>
  <c r="B77"/>
  <c r="L76"/>
  <c r="K76"/>
  <c r="J76"/>
  <c r="I76"/>
  <c r="H76"/>
  <c r="E76"/>
  <c r="D76"/>
  <c r="C76"/>
  <c r="B76"/>
  <c r="L75"/>
  <c r="K75"/>
  <c r="J75"/>
  <c r="I75"/>
  <c r="H75"/>
  <c r="G75"/>
  <c r="F75"/>
  <c r="E75"/>
  <c r="D75"/>
  <c r="C75"/>
  <c r="B75"/>
  <c r="L74"/>
  <c r="K74"/>
  <c r="J74"/>
  <c r="I74"/>
  <c r="H74"/>
  <c r="G74"/>
  <c r="F74"/>
  <c r="E74"/>
  <c r="D74"/>
  <c r="C74"/>
  <c r="B74"/>
  <c r="L73"/>
  <c r="K73"/>
  <c r="J73"/>
  <c r="I73"/>
  <c r="H73"/>
  <c r="G73"/>
  <c r="F73"/>
  <c r="E73"/>
  <c r="D73"/>
  <c r="C73"/>
  <c r="B73"/>
  <c r="L72"/>
  <c r="K72"/>
  <c r="J72"/>
  <c r="I72"/>
  <c r="H72"/>
  <c r="E72"/>
  <c r="D72"/>
  <c r="C72"/>
  <c r="B72"/>
  <c r="L71"/>
  <c r="K71"/>
  <c r="J71"/>
  <c r="I71"/>
  <c r="H71"/>
  <c r="G71"/>
  <c r="F71"/>
  <c r="E71"/>
  <c r="D71"/>
  <c r="C71"/>
  <c r="B71"/>
  <c r="L69"/>
  <c r="K69"/>
  <c r="J69"/>
  <c r="I69"/>
  <c r="H69"/>
  <c r="G69"/>
  <c r="F69"/>
  <c r="E69"/>
  <c r="D69"/>
  <c r="C69"/>
  <c r="B69"/>
  <c r="L68"/>
  <c r="K68"/>
  <c r="J68"/>
  <c r="I68"/>
  <c r="H68"/>
  <c r="G68"/>
  <c r="F68"/>
  <c r="E68"/>
  <c r="D68"/>
  <c r="C68"/>
  <c r="B68"/>
  <c r="L67"/>
  <c r="K67"/>
  <c r="J67"/>
  <c r="I67"/>
  <c r="H67"/>
  <c r="G67"/>
  <c r="F67"/>
  <c r="E67"/>
  <c r="D67"/>
  <c r="C67"/>
  <c r="B67"/>
  <c r="L66"/>
  <c r="K66"/>
  <c r="J66"/>
  <c r="I66"/>
  <c r="H66"/>
  <c r="G66"/>
  <c r="F66"/>
  <c r="E66"/>
  <c r="D66"/>
  <c r="C66"/>
  <c r="B66"/>
  <c r="L65"/>
  <c r="K65"/>
  <c r="J65"/>
  <c r="I65"/>
  <c r="H65"/>
  <c r="G65"/>
  <c r="F65"/>
  <c r="E65"/>
  <c r="D65"/>
  <c r="C65"/>
  <c r="B65"/>
  <c r="L64"/>
  <c r="K64"/>
  <c r="J64"/>
  <c r="I64"/>
  <c r="H64"/>
  <c r="G64"/>
  <c r="F64"/>
  <c r="E64"/>
  <c r="D64"/>
  <c r="C64"/>
  <c r="B64"/>
  <c r="L63"/>
  <c r="K63"/>
  <c r="J63"/>
  <c r="I63"/>
  <c r="H63"/>
  <c r="G63"/>
  <c r="F63"/>
  <c r="E63"/>
  <c r="D63"/>
  <c r="C63"/>
  <c r="B63"/>
  <c r="L62"/>
  <c r="K62"/>
  <c r="J62"/>
  <c r="I62"/>
  <c r="H62"/>
  <c r="G62"/>
  <c r="F62"/>
  <c r="E62"/>
  <c r="D62"/>
  <c r="C62"/>
  <c r="B62"/>
  <c r="L60"/>
  <c r="K60"/>
  <c r="J60"/>
  <c r="I60"/>
  <c r="H60"/>
  <c r="G60"/>
  <c r="F60"/>
  <c r="E60"/>
  <c r="D60"/>
  <c r="C60"/>
  <c r="B60"/>
  <c r="L59"/>
  <c r="K59"/>
  <c r="J59"/>
  <c r="I59"/>
  <c r="H59"/>
  <c r="G59"/>
  <c r="F59"/>
  <c r="E59"/>
  <c r="D59"/>
  <c r="C59"/>
  <c r="B59"/>
  <c r="F58"/>
  <c r="E58"/>
  <c r="D58"/>
  <c r="C58"/>
  <c r="B58"/>
  <c r="L56"/>
  <c r="K56"/>
  <c r="J56"/>
  <c r="I56"/>
  <c r="F56"/>
  <c r="E56"/>
  <c r="D56"/>
  <c r="C56"/>
  <c r="B56"/>
  <c r="L55"/>
  <c r="K55"/>
  <c r="J55"/>
  <c r="I55"/>
  <c r="H55"/>
  <c r="G55"/>
  <c r="F55"/>
  <c r="E55"/>
  <c r="D55"/>
  <c r="C55"/>
  <c r="B55"/>
  <c r="L54"/>
  <c r="K54"/>
  <c r="J54"/>
  <c r="I54"/>
  <c r="H54"/>
  <c r="G54"/>
  <c r="F54"/>
  <c r="E54"/>
  <c r="D54"/>
  <c r="C54"/>
  <c r="B54"/>
  <c r="L53"/>
  <c r="K53"/>
  <c r="J53"/>
  <c r="I53"/>
  <c r="H53"/>
  <c r="G53"/>
  <c r="F53"/>
  <c r="E53"/>
  <c r="D53"/>
  <c r="C53"/>
  <c r="B53"/>
  <c r="L52"/>
  <c r="K52"/>
  <c r="J52"/>
  <c r="I52"/>
  <c r="H52"/>
  <c r="G52"/>
  <c r="F52"/>
  <c r="E52"/>
  <c r="D52"/>
  <c r="C52"/>
  <c r="B52"/>
  <c r="E51"/>
  <c r="D51"/>
  <c r="C51"/>
  <c r="B51"/>
  <c r="L140" i="2"/>
  <c r="K140"/>
  <c r="J140"/>
  <c r="I140"/>
  <c r="H140"/>
  <c r="G140"/>
  <c r="F140"/>
  <c r="E140"/>
  <c r="D140"/>
  <c r="C140"/>
  <c r="B140"/>
  <c r="L138"/>
  <c r="K138"/>
  <c r="I138"/>
  <c r="H138"/>
  <c r="E138"/>
  <c r="D138"/>
  <c r="C138"/>
  <c r="B138"/>
  <c r="L137"/>
  <c r="K137"/>
  <c r="J137"/>
  <c r="H137"/>
  <c r="F137"/>
  <c r="D137"/>
  <c r="C137"/>
  <c r="B137"/>
  <c r="L136"/>
  <c r="I136"/>
  <c r="H136"/>
  <c r="G136"/>
  <c r="F136"/>
  <c r="E136"/>
  <c r="D136"/>
  <c r="C136"/>
  <c r="B136"/>
  <c r="L135"/>
  <c r="K135"/>
  <c r="J135"/>
  <c r="I135"/>
  <c r="H135"/>
  <c r="G135"/>
  <c r="F135"/>
  <c r="E135"/>
  <c r="D135"/>
  <c r="C135"/>
  <c r="B135"/>
  <c r="L133"/>
  <c r="K133"/>
  <c r="J133"/>
  <c r="I133"/>
  <c r="H133"/>
  <c r="G133"/>
  <c r="F133"/>
  <c r="E133"/>
  <c r="D133"/>
  <c r="C133"/>
  <c r="B133"/>
  <c r="L132"/>
  <c r="K132"/>
  <c r="J132"/>
  <c r="I132"/>
  <c r="H132"/>
  <c r="G132"/>
  <c r="F132"/>
  <c r="E132"/>
  <c r="D132"/>
  <c r="C132"/>
  <c r="B132"/>
  <c r="L131"/>
  <c r="K131"/>
  <c r="J131"/>
  <c r="I131"/>
  <c r="H131"/>
  <c r="G131"/>
  <c r="F131"/>
  <c r="E131"/>
  <c r="D131"/>
  <c r="C131"/>
  <c r="B131"/>
  <c r="L130"/>
  <c r="K130"/>
  <c r="J130"/>
  <c r="I130"/>
  <c r="H130"/>
  <c r="G130"/>
  <c r="F130"/>
  <c r="E130"/>
  <c r="D130"/>
  <c r="C130"/>
  <c r="B130"/>
  <c r="L129"/>
  <c r="K129"/>
  <c r="J129"/>
  <c r="I129"/>
  <c r="H129"/>
  <c r="G129"/>
  <c r="F129"/>
  <c r="E129"/>
  <c r="D129"/>
  <c r="C129"/>
  <c r="B129"/>
  <c r="L128"/>
  <c r="K128"/>
  <c r="J128"/>
  <c r="I128"/>
  <c r="H128"/>
  <c r="G128"/>
  <c r="F128"/>
  <c r="E128"/>
  <c r="D128"/>
  <c r="C128"/>
  <c r="B128"/>
  <c r="L127"/>
  <c r="K127"/>
  <c r="J127"/>
  <c r="I127"/>
  <c r="H127"/>
  <c r="G127"/>
  <c r="F127"/>
  <c r="E127"/>
  <c r="D127"/>
  <c r="C127"/>
  <c r="B127"/>
  <c r="L126"/>
  <c r="K126"/>
  <c r="J126"/>
  <c r="I126"/>
  <c r="H126"/>
  <c r="G126"/>
  <c r="F126"/>
  <c r="E126"/>
  <c r="D126"/>
  <c r="C126"/>
  <c r="B126"/>
  <c r="L125"/>
  <c r="K125"/>
  <c r="J125"/>
  <c r="I125"/>
  <c r="H125"/>
  <c r="G125"/>
  <c r="F125"/>
  <c r="E125"/>
  <c r="D125"/>
  <c r="C125"/>
  <c r="B125"/>
  <c r="L124"/>
  <c r="K124"/>
  <c r="J124"/>
  <c r="I124"/>
  <c r="H124"/>
  <c r="G124"/>
  <c r="F124"/>
  <c r="E124"/>
  <c r="D124"/>
  <c r="C124"/>
  <c r="B124"/>
  <c r="L123"/>
  <c r="K123"/>
  <c r="J123"/>
  <c r="I123"/>
  <c r="H123"/>
  <c r="G123"/>
  <c r="F123"/>
  <c r="E123"/>
  <c r="D123"/>
  <c r="C123"/>
  <c r="B123"/>
  <c r="L122"/>
  <c r="K122"/>
  <c r="J122"/>
  <c r="I122"/>
  <c r="H122"/>
  <c r="G122"/>
  <c r="F122"/>
  <c r="E122"/>
  <c r="D122"/>
  <c r="C122"/>
  <c r="B122"/>
  <c r="L121"/>
  <c r="K121"/>
  <c r="J121"/>
  <c r="I121"/>
  <c r="H121"/>
  <c r="G121"/>
  <c r="F121"/>
  <c r="E121"/>
  <c r="D121"/>
  <c r="C121"/>
  <c r="B121"/>
  <c r="L120"/>
  <c r="K120"/>
  <c r="J120"/>
  <c r="I120"/>
  <c r="H120"/>
  <c r="G120"/>
  <c r="F120"/>
  <c r="E120"/>
  <c r="D120"/>
  <c r="C120"/>
  <c r="B120"/>
  <c r="L119"/>
  <c r="K119"/>
  <c r="J119"/>
  <c r="I119"/>
  <c r="H119"/>
  <c r="G119"/>
  <c r="F119"/>
  <c r="E119"/>
  <c r="D119"/>
  <c r="C119"/>
  <c r="B119"/>
  <c r="L117"/>
  <c r="K117"/>
  <c r="J117"/>
  <c r="I117"/>
  <c r="H117"/>
  <c r="E117"/>
  <c r="D117"/>
  <c r="C117"/>
  <c r="B117"/>
  <c r="L116"/>
  <c r="K116"/>
  <c r="J116"/>
  <c r="I116"/>
  <c r="H116"/>
  <c r="G116"/>
  <c r="F116"/>
  <c r="E116"/>
  <c r="D116"/>
  <c r="C116"/>
  <c r="B116"/>
  <c r="L115"/>
  <c r="K115"/>
  <c r="J115"/>
  <c r="I115"/>
  <c r="H115"/>
  <c r="G115"/>
  <c r="F115"/>
  <c r="E115"/>
  <c r="D115"/>
  <c r="C115"/>
  <c r="B115"/>
  <c r="L114"/>
  <c r="K114"/>
  <c r="J114"/>
  <c r="I114"/>
  <c r="H114"/>
  <c r="G114"/>
  <c r="F114"/>
  <c r="E114"/>
  <c r="D114"/>
  <c r="C114"/>
  <c r="B114"/>
  <c r="L113"/>
  <c r="K113"/>
  <c r="J113"/>
  <c r="I113"/>
  <c r="H113"/>
  <c r="G113"/>
  <c r="F113"/>
  <c r="E113"/>
  <c r="D113"/>
  <c r="C113"/>
  <c r="B113"/>
  <c r="L112"/>
  <c r="K112"/>
  <c r="J112"/>
  <c r="I112"/>
  <c r="H112"/>
  <c r="G112"/>
  <c r="F112"/>
  <c r="E112"/>
  <c r="D112"/>
  <c r="C112"/>
  <c r="B112"/>
  <c r="L111"/>
  <c r="K111"/>
  <c r="J111"/>
  <c r="I111"/>
  <c r="H111"/>
  <c r="G111"/>
  <c r="F111"/>
  <c r="E111"/>
  <c r="D111"/>
  <c r="C111"/>
  <c r="B111"/>
  <c r="L110"/>
  <c r="K110"/>
  <c r="J110"/>
  <c r="I110"/>
  <c r="H110"/>
  <c r="G110"/>
  <c r="F110"/>
  <c r="E110"/>
  <c r="D110"/>
  <c r="C110"/>
  <c r="B110"/>
  <c r="L108"/>
  <c r="K108"/>
  <c r="J108"/>
  <c r="I108"/>
  <c r="H108"/>
  <c r="G108"/>
  <c r="F108"/>
  <c r="E108"/>
  <c r="D108"/>
  <c r="C108"/>
  <c r="B108"/>
  <c r="L107"/>
  <c r="K107"/>
  <c r="J107"/>
  <c r="I107"/>
  <c r="H107"/>
  <c r="G107"/>
  <c r="F107"/>
  <c r="E107"/>
  <c r="D107"/>
  <c r="C107"/>
  <c r="B107"/>
  <c r="L106"/>
  <c r="K106"/>
  <c r="J106"/>
  <c r="I106"/>
  <c r="H106"/>
  <c r="G106"/>
  <c r="F106"/>
  <c r="E106"/>
  <c r="D106"/>
  <c r="C106"/>
  <c r="B106"/>
  <c r="L104"/>
  <c r="K104"/>
  <c r="J104"/>
  <c r="I104"/>
  <c r="H104"/>
  <c r="G104"/>
  <c r="F104"/>
  <c r="E104"/>
  <c r="D104"/>
  <c r="C104"/>
  <c r="B104"/>
  <c r="L103"/>
  <c r="K103"/>
  <c r="J103"/>
  <c r="I103"/>
  <c r="H103"/>
  <c r="G103"/>
  <c r="F103"/>
  <c r="E103"/>
  <c r="D103"/>
  <c r="C103"/>
  <c r="B103"/>
  <c r="L102"/>
  <c r="K102"/>
  <c r="J102"/>
  <c r="I102"/>
  <c r="H102"/>
  <c r="G102"/>
  <c r="F102"/>
  <c r="E102"/>
  <c r="D102"/>
  <c r="C102"/>
  <c r="B102"/>
  <c r="L101"/>
  <c r="K101"/>
  <c r="J101"/>
  <c r="I101"/>
  <c r="H101"/>
  <c r="G101"/>
  <c r="F101"/>
  <c r="E101"/>
  <c r="D101"/>
  <c r="C101"/>
  <c r="B101"/>
  <c r="L100"/>
  <c r="K100"/>
  <c r="J100"/>
  <c r="I100"/>
  <c r="H100"/>
  <c r="G100"/>
  <c r="F100"/>
  <c r="E100"/>
  <c r="D100"/>
  <c r="C100"/>
  <c r="B100"/>
  <c r="K99"/>
  <c r="J99"/>
  <c r="I99"/>
  <c r="H99"/>
  <c r="G99"/>
  <c r="F99"/>
  <c r="E99"/>
  <c r="D99"/>
  <c r="C99"/>
  <c r="B99"/>
  <c r="L92"/>
  <c r="K92"/>
  <c r="J92"/>
  <c r="I92"/>
  <c r="H92"/>
  <c r="G92"/>
  <c r="F92"/>
  <c r="E92"/>
  <c r="D92"/>
  <c r="C92"/>
  <c r="B92"/>
  <c r="L90"/>
  <c r="I90"/>
  <c r="E90"/>
  <c r="D90"/>
  <c r="C90"/>
  <c r="B90"/>
  <c r="L89"/>
  <c r="J89"/>
  <c r="H89"/>
  <c r="G89"/>
  <c r="D89"/>
  <c r="C89"/>
  <c r="B89"/>
  <c r="L88"/>
  <c r="K88"/>
  <c r="H88"/>
  <c r="G88"/>
  <c r="E88"/>
  <c r="D88"/>
  <c r="C88"/>
  <c r="B88"/>
  <c r="L87"/>
  <c r="K87"/>
  <c r="J87"/>
  <c r="I87"/>
  <c r="H87"/>
  <c r="G87"/>
  <c r="F87"/>
  <c r="E87"/>
  <c r="D87"/>
  <c r="C87"/>
  <c r="B87"/>
  <c r="L85"/>
  <c r="K85"/>
  <c r="J85"/>
  <c r="I85"/>
  <c r="H85"/>
  <c r="G85"/>
  <c r="F85"/>
  <c r="E85"/>
  <c r="D85"/>
  <c r="C85"/>
  <c r="B85"/>
  <c r="L84"/>
  <c r="K84"/>
  <c r="J84"/>
  <c r="I84"/>
  <c r="H84"/>
  <c r="G84"/>
  <c r="F84"/>
  <c r="E84"/>
  <c r="D84"/>
  <c r="C84"/>
  <c r="B84"/>
  <c r="L83"/>
  <c r="K83"/>
  <c r="J83"/>
  <c r="I83"/>
  <c r="H83"/>
  <c r="G83"/>
  <c r="F83"/>
  <c r="E83"/>
  <c r="D83"/>
  <c r="C83"/>
  <c r="B83"/>
  <c r="L82"/>
  <c r="K82"/>
  <c r="J82"/>
  <c r="I82"/>
  <c r="H82"/>
  <c r="G82"/>
  <c r="F82"/>
  <c r="E82"/>
  <c r="D82"/>
  <c r="C82"/>
  <c r="B82"/>
  <c r="L81"/>
  <c r="K81"/>
  <c r="J81"/>
  <c r="I81"/>
  <c r="H81"/>
  <c r="G81"/>
  <c r="F81"/>
  <c r="E81"/>
  <c r="D81"/>
  <c r="C81"/>
  <c r="B81"/>
  <c r="L80"/>
  <c r="K80"/>
  <c r="J80"/>
  <c r="I80"/>
  <c r="H80"/>
  <c r="G80"/>
  <c r="F80"/>
  <c r="E80"/>
  <c r="D80"/>
  <c r="C80"/>
  <c r="B80"/>
  <c r="L79"/>
  <c r="K79"/>
  <c r="J79"/>
  <c r="I79"/>
  <c r="H79"/>
  <c r="G79"/>
  <c r="F79"/>
  <c r="E79"/>
  <c r="D79"/>
  <c r="C79"/>
  <c r="B79"/>
  <c r="L78"/>
  <c r="K78"/>
  <c r="J78"/>
  <c r="I78"/>
  <c r="H78"/>
  <c r="G78"/>
  <c r="F78"/>
  <c r="E78"/>
  <c r="D78"/>
  <c r="C78"/>
  <c r="B78"/>
  <c r="L77"/>
  <c r="K77"/>
  <c r="J77"/>
  <c r="I77"/>
  <c r="H77"/>
  <c r="G77"/>
  <c r="F77"/>
  <c r="E77"/>
  <c r="D77"/>
  <c r="C77"/>
  <c r="B77"/>
  <c r="L76"/>
  <c r="K76"/>
  <c r="J76"/>
  <c r="I76"/>
  <c r="H76"/>
  <c r="G76"/>
  <c r="F76"/>
  <c r="E76"/>
  <c r="D76"/>
  <c r="C76"/>
  <c r="B76"/>
  <c r="L75"/>
  <c r="K75"/>
  <c r="J75"/>
  <c r="I75"/>
  <c r="H75"/>
  <c r="G75"/>
  <c r="F75"/>
  <c r="E75"/>
  <c r="D75"/>
  <c r="C75"/>
  <c r="B75"/>
  <c r="L74"/>
  <c r="K74"/>
  <c r="J74"/>
  <c r="I74"/>
  <c r="H74"/>
  <c r="G74"/>
  <c r="F74"/>
  <c r="E74"/>
  <c r="D74"/>
  <c r="C74"/>
  <c r="B74"/>
  <c r="L73"/>
  <c r="K73"/>
  <c r="J73"/>
  <c r="I73"/>
  <c r="H73"/>
  <c r="G73"/>
  <c r="F73"/>
  <c r="E73"/>
  <c r="D73"/>
  <c r="C73"/>
  <c r="B73"/>
  <c r="L72"/>
  <c r="K72"/>
  <c r="J72"/>
  <c r="I72"/>
  <c r="H72"/>
  <c r="G72"/>
  <c r="F72"/>
  <c r="E72"/>
  <c r="D72"/>
  <c r="C72"/>
  <c r="B72"/>
  <c r="L71"/>
  <c r="K71"/>
  <c r="J71"/>
  <c r="I71"/>
  <c r="H71"/>
  <c r="G71"/>
  <c r="F71"/>
  <c r="E71"/>
  <c r="D71"/>
  <c r="C71"/>
  <c r="B71"/>
  <c r="L69"/>
  <c r="K69"/>
  <c r="J69"/>
  <c r="I69"/>
  <c r="H69"/>
  <c r="E69"/>
  <c r="D69"/>
  <c r="C69"/>
  <c r="B69"/>
  <c r="L68"/>
  <c r="K68"/>
  <c r="J68"/>
  <c r="I68"/>
  <c r="H68"/>
  <c r="G68"/>
  <c r="F68"/>
  <c r="E68"/>
  <c r="D68"/>
  <c r="C68"/>
  <c r="B68"/>
  <c r="L67"/>
  <c r="K67"/>
  <c r="J67"/>
  <c r="I67"/>
  <c r="H67"/>
  <c r="G67"/>
  <c r="F67"/>
  <c r="E67"/>
  <c r="D67"/>
  <c r="C67"/>
  <c r="B67"/>
  <c r="L66"/>
  <c r="K66"/>
  <c r="J66"/>
  <c r="I66"/>
  <c r="H66"/>
  <c r="G66"/>
  <c r="F66"/>
  <c r="E66"/>
  <c r="D66"/>
  <c r="C66"/>
  <c r="B66"/>
  <c r="L65"/>
  <c r="K65"/>
  <c r="J65"/>
  <c r="I65"/>
  <c r="H65"/>
  <c r="G65"/>
  <c r="F65"/>
  <c r="E65"/>
  <c r="D65"/>
  <c r="C65"/>
  <c r="B65"/>
  <c r="L64"/>
  <c r="K64"/>
  <c r="J64"/>
  <c r="I64"/>
  <c r="H64"/>
  <c r="G64"/>
  <c r="F64"/>
  <c r="E64"/>
  <c r="D64"/>
  <c r="C64"/>
  <c r="B64"/>
  <c r="L63"/>
  <c r="K63"/>
  <c r="J63"/>
  <c r="I63"/>
  <c r="H63"/>
  <c r="G63"/>
  <c r="F63"/>
  <c r="E63"/>
  <c r="D63"/>
  <c r="C63"/>
  <c r="B63"/>
  <c r="L62"/>
  <c r="K62"/>
  <c r="J62"/>
  <c r="I62"/>
  <c r="H62"/>
  <c r="G62"/>
  <c r="F62"/>
  <c r="E62"/>
  <c r="D62"/>
  <c r="C62"/>
  <c r="B62"/>
  <c r="L60"/>
  <c r="K60"/>
  <c r="J60"/>
  <c r="I60"/>
  <c r="H60"/>
  <c r="G60"/>
  <c r="F60"/>
  <c r="E60"/>
  <c r="D60"/>
  <c r="C60"/>
  <c r="B60"/>
  <c r="L59"/>
  <c r="K59"/>
  <c r="J59"/>
  <c r="I59"/>
  <c r="H59"/>
  <c r="G59"/>
  <c r="F59"/>
  <c r="E59"/>
  <c r="D59"/>
  <c r="C59"/>
  <c r="B59"/>
  <c r="L58"/>
  <c r="K58"/>
  <c r="J58"/>
  <c r="I58"/>
  <c r="H58"/>
  <c r="G58"/>
  <c r="F58"/>
  <c r="E58"/>
  <c r="D58"/>
  <c r="C58"/>
  <c r="B58"/>
  <c r="L56"/>
  <c r="K56"/>
  <c r="J56"/>
  <c r="I56"/>
  <c r="H56"/>
  <c r="G56"/>
  <c r="F56"/>
  <c r="E56"/>
  <c r="D56"/>
  <c r="C56"/>
  <c r="B56"/>
  <c r="L55"/>
  <c r="K55"/>
  <c r="J55"/>
  <c r="I55"/>
  <c r="H55"/>
  <c r="G55"/>
  <c r="F55"/>
  <c r="E55"/>
  <c r="D55"/>
  <c r="C55"/>
  <c r="B55"/>
  <c r="L54"/>
  <c r="K54"/>
  <c r="J54"/>
  <c r="I54"/>
  <c r="H54"/>
  <c r="G54"/>
  <c r="F54"/>
  <c r="E54"/>
  <c r="D54"/>
  <c r="C54"/>
  <c r="B54"/>
  <c r="L53"/>
  <c r="K53"/>
  <c r="J53"/>
  <c r="I53"/>
  <c r="H53"/>
  <c r="G53"/>
  <c r="F53"/>
  <c r="E53"/>
  <c r="D53"/>
  <c r="C53"/>
  <c r="B53"/>
  <c r="L52"/>
  <c r="K52"/>
  <c r="J52"/>
  <c r="I52"/>
  <c r="H52"/>
  <c r="G52"/>
  <c r="F52"/>
  <c r="E52"/>
  <c r="D52"/>
  <c r="C52"/>
  <c r="B52"/>
  <c r="L51"/>
  <c r="K51"/>
  <c r="J51"/>
  <c r="I51"/>
  <c r="H51"/>
  <c r="G51"/>
  <c r="F51"/>
  <c r="E51"/>
  <c r="D51"/>
  <c r="C51"/>
  <c r="B51"/>
  <c r="E140" i="3"/>
  <c r="D140"/>
  <c r="C140"/>
  <c r="B140"/>
  <c r="L138"/>
  <c r="K138"/>
  <c r="J138"/>
  <c r="I138"/>
  <c r="H138"/>
  <c r="G138"/>
  <c r="F138"/>
  <c r="E138"/>
  <c r="D138"/>
  <c r="C138"/>
  <c r="B138"/>
  <c r="L137"/>
  <c r="K137"/>
  <c r="J137"/>
  <c r="I137"/>
  <c r="H137"/>
  <c r="G137"/>
  <c r="F137"/>
  <c r="E137"/>
  <c r="D137"/>
  <c r="C137"/>
  <c r="B137"/>
  <c r="L136"/>
  <c r="K136"/>
  <c r="J136"/>
  <c r="I136"/>
  <c r="H136"/>
  <c r="G136"/>
  <c r="F136"/>
  <c r="E136"/>
  <c r="D136"/>
  <c r="C136"/>
  <c r="B136"/>
  <c r="L135"/>
  <c r="K135"/>
  <c r="J135"/>
  <c r="I135"/>
  <c r="H135"/>
  <c r="G135"/>
  <c r="F135"/>
  <c r="E135"/>
  <c r="D135"/>
  <c r="C135"/>
  <c r="B135"/>
  <c r="L133"/>
  <c r="K133"/>
  <c r="J133"/>
  <c r="I133"/>
  <c r="H133"/>
  <c r="G133"/>
  <c r="F133"/>
  <c r="E133"/>
  <c r="D133"/>
  <c r="C133"/>
  <c r="B133"/>
  <c r="L132"/>
  <c r="K132"/>
  <c r="J132"/>
  <c r="I132"/>
  <c r="H132"/>
  <c r="G132"/>
  <c r="F132"/>
  <c r="E132"/>
  <c r="D132"/>
  <c r="C132"/>
  <c r="B132"/>
  <c r="L131"/>
  <c r="K131"/>
  <c r="J131"/>
  <c r="I131"/>
  <c r="H131"/>
  <c r="G131"/>
  <c r="F131"/>
  <c r="E131"/>
  <c r="D131"/>
  <c r="C131"/>
  <c r="B131"/>
  <c r="L130"/>
  <c r="K130"/>
  <c r="J130"/>
  <c r="I130"/>
  <c r="H130"/>
  <c r="G130"/>
  <c r="F130"/>
  <c r="E130"/>
  <c r="D130"/>
  <c r="C130"/>
  <c r="B130"/>
  <c r="L129"/>
  <c r="K129"/>
  <c r="J129"/>
  <c r="I129"/>
  <c r="H129"/>
  <c r="G129"/>
  <c r="F129"/>
  <c r="E129"/>
  <c r="D129"/>
  <c r="C129"/>
  <c r="B129"/>
  <c r="L128"/>
  <c r="K128"/>
  <c r="J128"/>
  <c r="I128"/>
  <c r="H128"/>
  <c r="G128"/>
  <c r="F128"/>
  <c r="E128"/>
  <c r="D128"/>
  <c r="C128"/>
  <c r="B128"/>
  <c r="L127"/>
  <c r="K127"/>
  <c r="J127"/>
  <c r="I127"/>
  <c r="H127"/>
  <c r="G127"/>
  <c r="F127"/>
  <c r="E127"/>
  <c r="D127"/>
  <c r="C127"/>
  <c r="B127"/>
  <c r="L126"/>
  <c r="K126"/>
  <c r="J126"/>
  <c r="I126"/>
  <c r="H126"/>
  <c r="G126"/>
  <c r="F126"/>
  <c r="E126"/>
  <c r="D126"/>
  <c r="C126"/>
  <c r="B126"/>
  <c r="L125"/>
  <c r="K125"/>
  <c r="J125"/>
  <c r="I125"/>
  <c r="H125"/>
  <c r="G125"/>
  <c r="F125"/>
  <c r="E125"/>
  <c r="D125"/>
  <c r="C125"/>
  <c r="B125"/>
  <c r="L124"/>
  <c r="K124"/>
  <c r="J124"/>
  <c r="I124"/>
  <c r="H124"/>
  <c r="E124"/>
  <c r="D124"/>
  <c r="C124"/>
  <c r="B124"/>
  <c r="L123"/>
  <c r="K123"/>
  <c r="J123"/>
  <c r="I123"/>
  <c r="H123"/>
  <c r="G123"/>
  <c r="F123"/>
  <c r="E123"/>
  <c r="D123"/>
  <c r="C123"/>
  <c r="B123"/>
  <c r="L122"/>
  <c r="K122"/>
  <c r="J122"/>
  <c r="I122"/>
  <c r="H122"/>
  <c r="G122"/>
  <c r="F122"/>
  <c r="E122"/>
  <c r="D122"/>
  <c r="C122"/>
  <c r="B122"/>
  <c r="L121"/>
  <c r="K121"/>
  <c r="J121"/>
  <c r="I121"/>
  <c r="H121"/>
  <c r="G121"/>
  <c r="F121"/>
  <c r="E121"/>
  <c r="D121"/>
  <c r="C121"/>
  <c r="B121"/>
  <c r="L120"/>
  <c r="K120"/>
  <c r="J120"/>
  <c r="I120"/>
  <c r="H120"/>
  <c r="E120"/>
  <c r="D120"/>
  <c r="C120"/>
  <c r="B120"/>
  <c r="L119"/>
  <c r="K119"/>
  <c r="J119"/>
  <c r="I119"/>
  <c r="H119"/>
  <c r="G119"/>
  <c r="F119"/>
  <c r="E119"/>
  <c r="D119"/>
  <c r="C119"/>
  <c r="B119"/>
  <c r="L117"/>
  <c r="K117"/>
  <c r="J117"/>
  <c r="I117"/>
  <c r="H117"/>
  <c r="G117"/>
  <c r="F117"/>
  <c r="E117"/>
  <c r="D117"/>
  <c r="C117"/>
  <c r="B117"/>
  <c r="L116"/>
  <c r="K116"/>
  <c r="J116"/>
  <c r="I116"/>
  <c r="H116"/>
  <c r="G116"/>
  <c r="F116"/>
  <c r="E116"/>
  <c r="D116"/>
  <c r="C116"/>
  <c r="B116"/>
  <c r="L115"/>
  <c r="K115"/>
  <c r="J115"/>
  <c r="I115"/>
  <c r="H115"/>
  <c r="G115"/>
  <c r="F115"/>
  <c r="E115"/>
  <c r="D115"/>
  <c r="C115"/>
  <c r="B115"/>
  <c r="L114"/>
  <c r="K114"/>
  <c r="J114"/>
  <c r="I114"/>
  <c r="H114"/>
  <c r="G114"/>
  <c r="F114"/>
  <c r="E114"/>
  <c r="D114"/>
  <c r="C114"/>
  <c r="B114"/>
  <c r="L113"/>
  <c r="K113"/>
  <c r="J113"/>
  <c r="I113"/>
  <c r="H113"/>
  <c r="G113"/>
  <c r="F113"/>
  <c r="E113"/>
  <c r="D113"/>
  <c r="C113"/>
  <c r="B113"/>
  <c r="L112"/>
  <c r="K112"/>
  <c r="J112"/>
  <c r="I112"/>
  <c r="H112"/>
  <c r="G112"/>
  <c r="F112"/>
  <c r="E112"/>
  <c r="D112"/>
  <c r="C112"/>
  <c r="B112"/>
  <c r="L111"/>
  <c r="K111"/>
  <c r="J111"/>
  <c r="I111"/>
  <c r="H111"/>
  <c r="G111"/>
  <c r="F111"/>
  <c r="E111"/>
  <c r="D111"/>
  <c r="C111"/>
  <c r="B111"/>
  <c r="L110"/>
  <c r="K110"/>
  <c r="J110"/>
  <c r="I110"/>
  <c r="H110"/>
  <c r="E110"/>
  <c r="D110"/>
  <c r="C110"/>
  <c r="B110"/>
  <c r="L108"/>
  <c r="K108"/>
  <c r="J108"/>
  <c r="I108"/>
  <c r="H108"/>
  <c r="G108"/>
  <c r="F108"/>
  <c r="E108"/>
  <c r="D108"/>
  <c r="C108"/>
  <c r="B108"/>
  <c r="L107"/>
  <c r="K107"/>
  <c r="J107"/>
  <c r="I107"/>
  <c r="H107"/>
  <c r="G107"/>
  <c r="F107"/>
  <c r="E107"/>
  <c r="D107"/>
  <c r="C107"/>
  <c r="B107"/>
  <c r="F106"/>
  <c r="E106"/>
  <c r="D106"/>
  <c r="C106"/>
  <c r="B106"/>
  <c r="L104"/>
  <c r="K104"/>
  <c r="J104"/>
  <c r="I104"/>
  <c r="H104"/>
  <c r="G104"/>
  <c r="F104"/>
  <c r="E104"/>
  <c r="D104"/>
  <c r="C104"/>
  <c r="B104"/>
  <c r="L103"/>
  <c r="K103"/>
  <c r="J103"/>
  <c r="I103"/>
  <c r="H103"/>
  <c r="G103"/>
  <c r="F103"/>
  <c r="E103"/>
  <c r="D103"/>
  <c r="C103"/>
  <c r="B103"/>
  <c r="L102"/>
  <c r="K102"/>
  <c r="J102"/>
  <c r="I102"/>
  <c r="H102"/>
  <c r="G102"/>
  <c r="F102"/>
  <c r="E102"/>
  <c r="D102"/>
  <c r="C102"/>
  <c r="B102"/>
  <c r="L101"/>
  <c r="K101"/>
  <c r="J101"/>
  <c r="I101"/>
  <c r="H101"/>
  <c r="G101"/>
  <c r="F101"/>
  <c r="E101"/>
  <c r="D101"/>
  <c r="C101"/>
  <c r="B101"/>
  <c r="L100"/>
  <c r="K100"/>
  <c r="J100"/>
  <c r="I100"/>
  <c r="H100"/>
  <c r="G100"/>
  <c r="F100"/>
  <c r="E100"/>
  <c r="D100"/>
  <c r="C100"/>
  <c r="B100"/>
  <c r="F99"/>
  <c r="E99"/>
  <c r="D99"/>
  <c r="C99"/>
  <c r="B99"/>
  <c r="E92"/>
  <c r="D92"/>
  <c r="C92"/>
  <c r="B92"/>
  <c r="L90"/>
  <c r="K90"/>
  <c r="J90"/>
  <c r="I90"/>
  <c r="H90"/>
  <c r="G90"/>
  <c r="F90"/>
  <c r="E90"/>
  <c r="D90"/>
  <c r="C90"/>
  <c r="B90"/>
  <c r="L89"/>
  <c r="K89"/>
  <c r="J89"/>
  <c r="I89"/>
  <c r="H89"/>
  <c r="G89"/>
  <c r="F89"/>
  <c r="E89"/>
  <c r="D89"/>
  <c r="C89"/>
  <c r="B89"/>
  <c r="L88"/>
  <c r="K88"/>
  <c r="J88"/>
  <c r="I88"/>
  <c r="H88"/>
  <c r="G88"/>
  <c r="F88"/>
  <c r="E88"/>
  <c r="D88"/>
  <c r="C88"/>
  <c r="B88"/>
  <c r="L87"/>
  <c r="K87"/>
  <c r="J87"/>
  <c r="I87"/>
  <c r="H87"/>
  <c r="G87"/>
  <c r="F87"/>
  <c r="E87"/>
  <c r="D87"/>
  <c r="C87"/>
  <c r="B87"/>
  <c r="L85"/>
  <c r="K85"/>
  <c r="J85"/>
  <c r="I85"/>
  <c r="H85"/>
  <c r="G85"/>
  <c r="F85"/>
  <c r="E85"/>
  <c r="D85"/>
  <c r="C85"/>
  <c r="B85"/>
  <c r="L84"/>
  <c r="K84"/>
  <c r="J84"/>
  <c r="I84"/>
  <c r="H84"/>
  <c r="G84"/>
  <c r="F84"/>
  <c r="E84"/>
  <c r="D84"/>
  <c r="C84"/>
  <c r="B84"/>
  <c r="L83"/>
  <c r="K83"/>
  <c r="J83"/>
  <c r="I83"/>
  <c r="H83"/>
  <c r="G83"/>
  <c r="F83"/>
  <c r="E83"/>
  <c r="D83"/>
  <c r="C83"/>
  <c r="B83"/>
  <c r="L82"/>
  <c r="K82"/>
  <c r="J82"/>
  <c r="I82"/>
  <c r="H82"/>
  <c r="G82"/>
  <c r="F82"/>
  <c r="E82"/>
  <c r="D82"/>
  <c r="C82"/>
  <c r="B82"/>
  <c r="L81"/>
  <c r="K81"/>
  <c r="J81"/>
  <c r="I81"/>
  <c r="H81"/>
  <c r="G81"/>
  <c r="F81"/>
  <c r="E81"/>
  <c r="D81"/>
  <c r="C81"/>
  <c r="B81"/>
  <c r="L80"/>
  <c r="K80"/>
  <c r="J80"/>
  <c r="I80"/>
  <c r="H80"/>
  <c r="G80"/>
  <c r="F80"/>
  <c r="E80"/>
  <c r="D80"/>
  <c r="C80"/>
  <c r="B80"/>
  <c r="L79"/>
  <c r="K79"/>
  <c r="J79"/>
  <c r="I79"/>
  <c r="H79"/>
  <c r="G79"/>
  <c r="F79"/>
  <c r="E79"/>
  <c r="D79"/>
  <c r="C79"/>
  <c r="B79"/>
  <c r="L78"/>
  <c r="K78"/>
  <c r="J78"/>
  <c r="I78"/>
  <c r="H78"/>
  <c r="G78"/>
  <c r="F78"/>
  <c r="E78"/>
  <c r="D78"/>
  <c r="C78"/>
  <c r="B78"/>
  <c r="L77"/>
  <c r="K77"/>
  <c r="J77"/>
  <c r="I77"/>
  <c r="H77"/>
  <c r="G77"/>
  <c r="F77"/>
  <c r="E77"/>
  <c r="D77"/>
  <c r="C77"/>
  <c r="B77"/>
  <c r="L76"/>
  <c r="K76"/>
  <c r="J76"/>
  <c r="I76"/>
  <c r="H76"/>
  <c r="E76"/>
  <c r="D76"/>
  <c r="C76"/>
  <c r="B76"/>
  <c r="L75"/>
  <c r="K75"/>
  <c r="J75"/>
  <c r="I75"/>
  <c r="H75"/>
  <c r="G75"/>
  <c r="F75"/>
  <c r="E75"/>
  <c r="D75"/>
  <c r="C75"/>
  <c r="B75"/>
  <c r="L74"/>
  <c r="K74"/>
  <c r="J74"/>
  <c r="I74"/>
  <c r="H74"/>
  <c r="G74"/>
  <c r="F74"/>
  <c r="E74"/>
  <c r="D74"/>
  <c r="C74"/>
  <c r="B74"/>
  <c r="L73"/>
  <c r="K73"/>
  <c r="J73"/>
  <c r="I73"/>
  <c r="H73"/>
  <c r="G73"/>
  <c r="F73"/>
  <c r="E73"/>
  <c r="D73"/>
  <c r="C73"/>
  <c r="B73"/>
  <c r="L72"/>
  <c r="K72"/>
  <c r="J72"/>
  <c r="I72"/>
  <c r="H72"/>
  <c r="E72"/>
  <c r="D72"/>
  <c r="C72"/>
  <c r="B72"/>
  <c r="L71"/>
  <c r="K71"/>
  <c r="J71"/>
  <c r="I71"/>
  <c r="H71"/>
  <c r="G71"/>
  <c r="F71"/>
  <c r="E71"/>
  <c r="D71"/>
  <c r="C71"/>
  <c r="B71"/>
  <c r="L69"/>
  <c r="K69"/>
  <c r="J69"/>
  <c r="I69"/>
  <c r="H69"/>
  <c r="G69"/>
  <c r="F69"/>
  <c r="E69"/>
  <c r="D69"/>
  <c r="C69"/>
  <c r="B69"/>
  <c r="L68"/>
  <c r="K68"/>
  <c r="J68"/>
  <c r="I68"/>
  <c r="H68"/>
  <c r="G68"/>
  <c r="F68"/>
  <c r="E68"/>
  <c r="D68"/>
  <c r="C68"/>
  <c r="B68"/>
  <c r="L67"/>
  <c r="K67"/>
  <c r="J67"/>
  <c r="I67"/>
  <c r="H67"/>
  <c r="G67"/>
  <c r="F67"/>
  <c r="E67"/>
  <c r="D67"/>
  <c r="C67"/>
  <c r="B67"/>
  <c r="L66"/>
  <c r="K66"/>
  <c r="J66"/>
  <c r="I66"/>
  <c r="H66"/>
  <c r="G66"/>
  <c r="F66"/>
  <c r="E66"/>
  <c r="D66"/>
  <c r="C66"/>
  <c r="B66"/>
  <c r="L65"/>
  <c r="K65"/>
  <c r="J65"/>
  <c r="I65"/>
  <c r="H65"/>
  <c r="G65"/>
  <c r="F65"/>
  <c r="E65"/>
  <c r="D65"/>
  <c r="C65"/>
  <c r="B65"/>
  <c r="L64"/>
  <c r="K64"/>
  <c r="J64"/>
  <c r="I64"/>
  <c r="H64"/>
  <c r="G64"/>
  <c r="F64"/>
  <c r="E64"/>
  <c r="D64"/>
  <c r="C64"/>
  <c r="B64"/>
  <c r="L63"/>
  <c r="K63"/>
  <c r="J63"/>
  <c r="I63"/>
  <c r="H63"/>
  <c r="G63"/>
  <c r="F63"/>
  <c r="E63"/>
  <c r="D63"/>
  <c r="C63"/>
  <c r="B63"/>
  <c r="L62"/>
  <c r="K62"/>
  <c r="J62"/>
  <c r="I62"/>
  <c r="H62"/>
  <c r="E62"/>
  <c r="D62"/>
  <c r="C62"/>
  <c r="B62"/>
  <c r="L60"/>
  <c r="K60"/>
  <c r="J60"/>
  <c r="I60"/>
  <c r="H60"/>
  <c r="G60"/>
  <c r="F60"/>
  <c r="E60"/>
  <c r="D60"/>
  <c r="C60"/>
  <c r="B60"/>
  <c r="L59"/>
  <c r="K59"/>
  <c r="J59"/>
  <c r="I59"/>
  <c r="H59"/>
  <c r="G59"/>
  <c r="F59"/>
  <c r="E59"/>
  <c r="D59"/>
  <c r="C59"/>
  <c r="B59"/>
  <c r="F58"/>
  <c r="E58"/>
  <c r="D58"/>
  <c r="C58"/>
  <c r="B58"/>
  <c r="L56"/>
  <c r="K56"/>
  <c r="J56"/>
  <c r="I56"/>
  <c r="H56"/>
  <c r="G56"/>
  <c r="F56"/>
  <c r="E56"/>
  <c r="D56"/>
  <c r="C56"/>
  <c r="B56"/>
  <c r="L55"/>
  <c r="K55"/>
  <c r="J55"/>
  <c r="I55"/>
  <c r="H55"/>
  <c r="G55"/>
  <c r="F55"/>
  <c r="E55"/>
  <c r="D55"/>
  <c r="C55"/>
  <c r="B55"/>
  <c r="L54"/>
  <c r="K54"/>
  <c r="J54"/>
  <c r="I54"/>
  <c r="H54"/>
  <c r="G54"/>
  <c r="F54"/>
  <c r="E54"/>
  <c r="D54"/>
  <c r="C54"/>
  <c r="B54"/>
  <c r="L53"/>
  <c r="K53"/>
  <c r="J53"/>
  <c r="I53"/>
  <c r="H53"/>
  <c r="G53"/>
  <c r="F53"/>
  <c r="E53"/>
  <c r="D53"/>
  <c r="C53"/>
  <c r="B53"/>
  <c r="L52"/>
  <c r="K52"/>
  <c r="J52"/>
  <c r="I52"/>
  <c r="H52"/>
  <c r="G52"/>
  <c r="F52"/>
  <c r="E52"/>
  <c r="D52"/>
  <c r="C52"/>
  <c r="B52"/>
  <c r="F51"/>
  <c r="E51"/>
  <c r="D51"/>
  <c r="C51"/>
  <c r="B51"/>
  <c r="L140" i="13"/>
  <c r="K140"/>
  <c r="J140"/>
  <c r="I140"/>
  <c r="H140"/>
  <c r="G140"/>
  <c r="F140"/>
  <c r="E140"/>
  <c r="D140"/>
  <c r="C140"/>
  <c r="B140"/>
  <c r="L138"/>
  <c r="K138"/>
  <c r="J138"/>
  <c r="I138"/>
  <c r="H138"/>
  <c r="G138"/>
  <c r="F138"/>
  <c r="E138"/>
  <c r="D138"/>
  <c r="C138"/>
  <c r="B138"/>
  <c r="L137"/>
  <c r="K137"/>
  <c r="J137"/>
  <c r="I137"/>
  <c r="H137"/>
  <c r="G137"/>
  <c r="F137"/>
  <c r="E137"/>
  <c r="D137"/>
  <c r="C137"/>
  <c r="B137"/>
  <c r="L136"/>
  <c r="K136"/>
  <c r="J136"/>
  <c r="I136"/>
  <c r="H136"/>
  <c r="G136"/>
  <c r="F136"/>
  <c r="E136"/>
  <c r="D136"/>
  <c r="C136"/>
  <c r="B136"/>
  <c r="L135"/>
  <c r="K135"/>
  <c r="J135"/>
  <c r="I135"/>
  <c r="H135"/>
  <c r="G135"/>
  <c r="F135"/>
  <c r="E135"/>
  <c r="D135"/>
  <c r="C135"/>
  <c r="B135"/>
  <c r="L133"/>
  <c r="K133"/>
  <c r="J133"/>
  <c r="I133"/>
  <c r="H133"/>
  <c r="G133"/>
  <c r="F133"/>
  <c r="E133"/>
  <c r="D133"/>
  <c r="C133"/>
  <c r="B133"/>
  <c r="L132"/>
  <c r="K132"/>
  <c r="J132"/>
  <c r="I132"/>
  <c r="H132"/>
  <c r="G132"/>
  <c r="F132"/>
  <c r="E132"/>
  <c r="D132"/>
  <c r="C132"/>
  <c r="B132"/>
  <c r="L131"/>
  <c r="K131"/>
  <c r="J131"/>
  <c r="I131"/>
  <c r="H131"/>
  <c r="G131"/>
  <c r="F131"/>
  <c r="E131"/>
  <c r="D131"/>
  <c r="C131"/>
  <c r="B131"/>
  <c r="L130"/>
  <c r="K130"/>
  <c r="J130"/>
  <c r="I130"/>
  <c r="H130"/>
  <c r="G130"/>
  <c r="F130"/>
  <c r="E130"/>
  <c r="D130"/>
  <c r="C130"/>
  <c r="B130"/>
  <c r="L129"/>
  <c r="K129"/>
  <c r="J129"/>
  <c r="I129"/>
  <c r="H129"/>
  <c r="G129"/>
  <c r="F129"/>
  <c r="E129"/>
  <c r="D129"/>
  <c r="C129"/>
  <c r="B129"/>
  <c r="L128"/>
  <c r="K128"/>
  <c r="J128"/>
  <c r="I128"/>
  <c r="H128"/>
  <c r="G128"/>
  <c r="F128"/>
  <c r="E128"/>
  <c r="D128"/>
  <c r="C128"/>
  <c r="B128"/>
  <c r="L127"/>
  <c r="K127"/>
  <c r="J127"/>
  <c r="I127"/>
  <c r="H127"/>
  <c r="G127"/>
  <c r="F127"/>
  <c r="E127"/>
  <c r="D127"/>
  <c r="C127"/>
  <c r="B127"/>
  <c r="L126"/>
  <c r="K126"/>
  <c r="J126"/>
  <c r="I126"/>
  <c r="H126"/>
  <c r="G126"/>
  <c r="F126"/>
  <c r="E126"/>
  <c r="D126"/>
  <c r="C126"/>
  <c r="B126"/>
  <c r="L125"/>
  <c r="K125"/>
  <c r="J125"/>
  <c r="I125"/>
  <c r="H125"/>
  <c r="G125"/>
  <c r="F125"/>
  <c r="E125"/>
  <c r="D125"/>
  <c r="C125"/>
  <c r="B125"/>
  <c r="L124"/>
  <c r="K124"/>
  <c r="J124"/>
  <c r="I124"/>
  <c r="H124"/>
  <c r="G124"/>
  <c r="F124"/>
  <c r="E124"/>
  <c r="D124"/>
  <c r="C124"/>
  <c r="B124"/>
  <c r="L123"/>
  <c r="K123"/>
  <c r="J123"/>
  <c r="I123"/>
  <c r="H123"/>
  <c r="G123"/>
  <c r="F123"/>
  <c r="E123"/>
  <c r="D123"/>
  <c r="C123"/>
  <c r="B123"/>
  <c r="L122"/>
  <c r="K122"/>
  <c r="J122"/>
  <c r="I122"/>
  <c r="H122"/>
  <c r="G122"/>
  <c r="F122"/>
  <c r="E122"/>
  <c r="D122"/>
  <c r="C122"/>
  <c r="B122"/>
  <c r="L121"/>
  <c r="K121"/>
  <c r="J121"/>
  <c r="I121"/>
  <c r="H121"/>
  <c r="G121"/>
  <c r="F121"/>
  <c r="E121"/>
  <c r="D121"/>
  <c r="C121"/>
  <c r="B121"/>
  <c r="L120"/>
  <c r="K120"/>
  <c r="J120"/>
  <c r="I120"/>
  <c r="H120"/>
  <c r="G120"/>
  <c r="F120"/>
  <c r="E120"/>
  <c r="D120"/>
  <c r="C120"/>
  <c r="B120"/>
  <c r="K119"/>
  <c r="J119"/>
  <c r="I119"/>
  <c r="H119"/>
  <c r="G119"/>
  <c r="F119"/>
  <c r="E119"/>
  <c r="D119"/>
  <c r="C119"/>
  <c r="B119"/>
  <c r="L117"/>
  <c r="K117"/>
  <c r="J117"/>
  <c r="I117"/>
  <c r="H117"/>
  <c r="G117"/>
  <c r="F117"/>
  <c r="E117"/>
  <c r="D117"/>
  <c r="C117"/>
  <c r="B117"/>
  <c r="L116"/>
  <c r="K116"/>
  <c r="J116"/>
  <c r="I116"/>
  <c r="H116"/>
  <c r="G116"/>
  <c r="F116"/>
  <c r="E116"/>
  <c r="D116"/>
  <c r="C116"/>
  <c r="B116"/>
  <c r="L115"/>
  <c r="K115"/>
  <c r="J115"/>
  <c r="I115"/>
  <c r="H115"/>
  <c r="G115"/>
  <c r="F115"/>
  <c r="E115"/>
  <c r="D115"/>
  <c r="C115"/>
  <c r="B115"/>
  <c r="L114"/>
  <c r="K114"/>
  <c r="J114"/>
  <c r="I114"/>
  <c r="H114"/>
  <c r="G114"/>
  <c r="F114"/>
  <c r="E114"/>
  <c r="D114"/>
  <c r="C114"/>
  <c r="B114"/>
  <c r="L113"/>
  <c r="K113"/>
  <c r="J113"/>
  <c r="I113"/>
  <c r="H113"/>
  <c r="G113"/>
  <c r="F113"/>
  <c r="E113"/>
  <c r="D113"/>
  <c r="C113"/>
  <c r="B113"/>
  <c r="L112"/>
  <c r="K112"/>
  <c r="J112"/>
  <c r="I112"/>
  <c r="H112"/>
  <c r="G112"/>
  <c r="F112"/>
  <c r="E112"/>
  <c r="D112"/>
  <c r="C112"/>
  <c r="B112"/>
  <c r="L111"/>
  <c r="K111"/>
  <c r="J111"/>
  <c r="I111"/>
  <c r="H111"/>
  <c r="G111"/>
  <c r="F111"/>
  <c r="E111"/>
  <c r="D111"/>
  <c r="C111"/>
  <c r="B111"/>
  <c r="L110"/>
  <c r="K110"/>
  <c r="J110"/>
  <c r="I110"/>
  <c r="H110"/>
  <c r="G110"/>
  <c r="F110"/>
  <c r="E110"/>
  <c r="D110"/>
  <c r="C110"/>
  <c r="B110"/>
  <c r="L108"/>
  <c r="K108"/>
  <c r="J108"/>
  <c r="I108"/>
  <c r="H108"/>
  <c r="G108"/>
  <c r="F108"/>
  <c r="E108"/>
  <c r="D108"/>
  <c r="C108"/>
  <c r="B108"/>
  <c r="L107"/>
  <c r="K107"/>
  <c r="J107"/>
  <c r="I107"/>
  <c r="H107"/>
  <c r="G107"/>
  <c r="F107"/>
  <c r="E107"/>
  <c r="D107"/>
  <c r="C107"/>
  <c r="B107"/>
  <c r="L106"/>
  <c r="K106"/>
  <c r="J106"/>
  <c r="I106"/>
  <c r="H106"/>
  <c r="G106"/>
  <c r="F106"/>
  <c r="E106"/>
  <c r="D106"/>
  <c r="C106"/>
  <c r="B106"/>
  <c r="L104"/>
  <c r="K104"/>
  <c r="J104"/>
  <c r="I104"/>
  <c r="H104"/>
  <c r="G104"/>
  <c r="F104"/>
  <c r="E104"/>
  <c r="D104"/>
  <c r="C104"/>
  <c r="B104"/>
  <c r="L103"/>
  <c r="K103"/>
  <c r="J103"/>
  <c r="I103"/>
  <c r="H103"/>
  <c r="G103"/>
  <c r="F103"/>
  <c r="E103"/>
  <c r="D103"/>
  <c r="C103"/>
  <c r="B103"/>
  <c r="L102"/>
  <c r="K102"/>
  <c r="J102"/>
  <c r="I102"/>
  <c r="H102"/>
  <c r="G102"/>
  <c r="F102"/>
  <c r="E102"/>
  <c r="D102"/>
  <c r="C102"/>
  <c r="B102"/>
  <c r="L101"/>
  <c r="K101"/>
  <c r="J101"/>
  <c r="I101"/>
  <c r="H101"/>
  <c r="G101"/>
  <c r="F101"/>
  <c r="E101"/>
  <c r="D101"/>
  <c r="C101"/>
  <c r="B101"/>
  <c r="L100"/>
  <c r="K100"/>
  <c r="J100"/>
  <c r="I100"/>
  <c r="H100"/>
  <c r="G100"/>
  <c r="F100"/>
  <c r="E100"/>
  <c r="D100"/>
  <c r="C100"/>
  <c r="B100"/>
  <c r="K99"/>
  <c r="J99"/>
  <c r="I99"/>
  <c r="H99"/>
  <c r="G99"/>
  <c r="F99"/>
  <c r="E99"/>
  <c r="D99"/>
  <c r="C99"/>
  <c r="B99"/>
  <c r="L92"/>
  <c r="K92"/>
  <c r="J92"/>
  <c r="I92"/>
  <c r="H92"/>
  <c r="G92"/>
  <c r="F92"/>
  <c r="E92"/>
  <c r="D92"/>
  <c r="C92"/>
  <c r="B92"/>
  <c r="L90"/>
  <c r="K90"/>
  <c r="J90"/>
  <c r="I90"/>
  <c r="H90"/>
  <c r="G90"/>
  <c r="F90"/>
  <c r="E90"/>
  <c r="D90"/>
  <c r="C90"/>
  <c r="B90"/>
  <c r="L89"/>
  <c r="K89"/>
  <c r="J89"/>
  <c r="I89"/>
  <c r="H89"/>
  <c r="G89"/>
  <c r="F89"/>
  <c r="E89"/>
  <c r="D89"/>
  <c r="C89"/>
  <c r="B89"/>
  <c r="L88"/>
  <c r="K88"/>
  <c r="J88"/>
  <c r="I88"/>
  <c r="H88"/>
  <c r="G88"/>
  <c r="F88"/>
  <c r="E88"/>
  <c r="D88"/>
  <c r="C88"/>
  <c r="B88"/>
  <c r="L87"/>
  <c r="K87"/>
  <c r="J87"/>
  <c r="I87"/>
  <c r="H87"/>
  <c r="G87"/>
  <c r="F87"/>
  <c r="E87"/>
  <c r="D87"/>
  <c r="C87"/>
  <c r="B87"/>
  <c r="L85"/>
  <c r="K85"/>
  <c r="J85"/>
  <c r="I85"/>
  <c r="H85"/>
  <c r="G85"/>
  <c r="F85"/>
  <c r="E85"/>
  <c r="D85"/>
  <c r="C85"/>
  <c r="B85"/>
  <c r="L84"/>
  <c r="K84"/>
  <c r="J84"/>
  <c r="I84"/>
  <c r="H84"/>
  <c r="G84"/>
  <c r="F84"/>
  <c r="E84"/>
  <c r="D84"/>
  <c r="C84"/>
  <c r="B84"/>
  <c r="L83"/>
  <c r="K83"/>
  <c r="J83"/>
  <c r="I83"/>
  <c r="H83"/>
  <c r="G83"/>
  <c r="F83"/>
  <c r="E83"/>
  <c r="D83"/>
  <c r="C83"/>
  <c r="B83"/>
  <c r="L82"/>
  <c r="K82"/>
  <c r="J82"/>
  <c r="I82"/>
  <c r="H82"/>
  <c r="G82"/>
  <c r="F82"/>
  <c r="E82"/>
  <c r="D82"/>
  <c r="C82"/>
  <c r="B82"/>
  <c r="L81"/>
  <c r="K81"/>
  <c r="J81"/>
  <c r="I81"/>
  <c r="H81"/>
  <c r="G81"/>
  <c r="F81"/>
  <c r="E81"/>
  <c r="D81"/>
  <c r="C81"/>
  <c r="B81"/>
  <c r="L80"/>
  <c r="K80"/>
  <c r="J80"/>
  <c r="I80"/>
  <c r="H80"/>
  <c r="G80"/>
  <c r="F80"/>
  <c r="E80"/>
  <c r="D80"/>
  <c r="C80"/>
  <c r="B80"/>
  <c r="L79"/>
  <c r="K79"/>
  <c r="J79"/>
  <c r="I79"/>
  <c r="H79"/>
  <c r="G79"/>
  <c r="F79"/>
  <c r="E79"/>
  <c r="D79"/>
  <c r="C79"/>
  <c r="B79"/>
  <c r="L78"/>
  <c r="K78"/>
  <c r="J78"/>
  <c r="I78"/>
  <c r="H78"/>
  <c r="G78"/>
  <c r="F78"/>
  <c r="E78"/>
  <c r="D78"/>
  <c r="C78"/>
  <c r="B78"/>
  <c r="L77"/>
  <c r="K77"/>
  <c r="J77"/>
  <c r="I77"/>
  <c r="H77"/>
  <c r="G77"/>
  <c r="F77"/>
  <c r="E77"/>
  <c r="D77"/>
  <c r="C77"/>
  <c r="B77"/>
  <c r="L76"/>
  <c r="K76"/>
  <c r="J76"/>
  <c r="I76"/>
  <c r="H76"/>
  <c r="G76"/>
  <c r="F76"/>
  <c r="E76"/>
  <c r="D76"/>
  <c r="C76"/>
  <c r="B76"/>
  <c r="L75"/>
  <c r="K75"/>
  <c r="J75"/>
  <c r="I75"/>
  <c r="H75"/>
  <c r="G75"/>
  <c r="F75"/>
  <c r="E75"/>
  <c r="D75"/>
  <c r="C75"/>
  <c r="B75"/>
  <c r="L74"/>
  <c r="K74"/>
  <c r="J74"/>
  <c r="I74"/>
  <c r="H74"/>
  <c r="G74"/>
  <c r="F74"/>
  <c r="E74"/>
  <c r="D74"/>
  <c r="C74"/>
  <c r="B74"/>
  <c r="L73"/>
  <c r="K73"/>
  <c r="J73"/>
  <c r="I73"/>
  <c r="H73"/>
  <c r="G73"/>
  <c r="F73"/>
  <c r="E73"/>
  <c r="D73"/>
  <c r="C73"/>
  <c r="B73"/>
  <c r="L72"/>
  <c r="K72"/>
  <c r="J72"/>
  <c r="I72"/>
  <c r="H72"/>
  <c r="G72"/>
  <c r="F72"/>
  <c r="E72"/>
  <c r="D72"/>
  <c r="C72"/>
  <c r="B72"/>
  <c r="L71"/>
  <c r="K71"/>
  <c r="J71"/>
  <c r="I71"/>
  <c r="H71"/>
  <c r="G71"/>
  <c r="F71"/>
  <c r="E71"/>
  <c r="D71"/>
  <c r="C71"/>
  <c r="B71"/>
  <c r="L69"/>
  <c r="K69"/>
  <c r="J69"/>
  <c r="I69"/>
  <c r="H69"/>
  <c r="G69"/>
  <c r="F69"/>
  <c r="E69"/>
  <c r="D69"/>
  <c r="C69"/>
  <c r="B69"/>
  <c r="L68"/>
  <c r="K68"/>
  <c r="J68"/>
  <c r="I68"/>
  <c r="H68"/>
  <c r="G68"/>
  <c r="F68"/>
  <c r="E68"/>
  <c r="D68"/>
  <c r="C68"/>
  <c r="B68"/>
  <c r="L67"/>
  <c r="K67"/>
  <c r="J67"/>
  <c r="I67"/>
  <c r="H67"/>
  <c r="G67"/>
  <c r="F67"/>
  <c r="E67"/>
  <c r="D67"/>
  <c r="C67"/>
  <c r="B67"/>
  <c r="L66"/>
  <c r="K66"/>
  <c r="J66"/>
  <c r="I66"/>
  <c r="H66"/>
  <c r="G66"/>
  <c r="F66"/>
  <c r="E66"/>
  <c r="D66"/>
  <c r="C66"/>
  <c r="B66"/>
  <c r="L65"/>
  <c r="K65"/>
  <c r="J65"/>
  <c r="I65"/>
  <c r="H65"/>
  <c r="G65"/>
  <c r="F65"/>
  <c r="E65"/>
  <c r="D65"/>
  <c r="C65"/>
  <c r="B65"/>
  <c r="L64"/>
  <c r="K64"/>
  <c r="J64"/>
  <c r="I64"/>
  <c r="H64"/>
  <c r="G64"/>
  <c r="F64"/>
  <c r="E64"/>
  <c r="D64"/>
  <c r="C64"/>
  <c r="B64"/>
  <c r="L63"/>
  <c r="K63"/>
  <c r="J63"/>
  <c r="I63"/>
  <c r="H63"/>
  <c r="G63"/>
  <c r="F63"/>
  <c r="E63"/>
  <c r="D63"/>
  <c r="C63"/>
  <c r="B63"/>
  <c r="L62"/>
  <c r="K62"/>
  <c r="J62"/>
  <c r="I62"/>
  <c r="H62"/>
  <c r="G62"/>
  <c r="F62"/>
  <c r="E62"/>
  <c r="D62"/>
  <c r="C62"/>
  <c r="B62"/>
  <c r="L60"/>
  <c r="K60"/>
  <c r="J60"/>
  <c r="I60"/>
  <c r="H60"/>
  <c r="G60"/>
  <c r="F60"/>
  <c r="E60"/>
  <c r="D60"/>
  <c r="C60"/>
  <c r="B60"/>
  <c r="L59"/>
  <c r="K59"/>
  <c r="J59"/>
  <c r="I59"/>
  <c r="H59"/>
  <c r="G59"/>
  <c r="F59"/>
  <c r="E59"/>
  <c r="D59"/>
  <c r="C59"/>
  <c r="B59"/>
  <c r="L58"/>
  <c r="K58"/>
  <c r="J58"/>
  <c r="I58"/>
  <c r="H58"/>
  <c r="G58"/>
  <c r="F58"/>
  <c r="E58"/>
  <c r="D58"/>
  <c r="C58"/>
  <c r="B58"/>
  <c r="L56"/>
  <c r="K56"/>
  <c r="J56"/>
  <c r="I56"/>
  <c r="H56"/>
  <c r="G56"/>
  <c r="F56"/>
  <c r="E56"/>
  <c r="D56"/>
  <c r="C56"/>
  <c r="B56"/>
  <c r="L55"/>
  <c r="K55"/>
  <c r="J55"/>
  <c r="I55"/>
  <c r="H55"/>
  <c r="G55"/>
  <c r="F55"/>
  <c r="E55"/>
  <c r="D55"/>
  <c r="C55"/>
  <c r="B55"/>
  <c r="L54"/>
  <c r="K54"/>
  <c r="J54"/>
  <c r="I54"/>
  <c r="H54"/>
  <c r="G54"/>
  <c r="F54"/>
  <c r="E54"/>
  <c r="D54"/>
  <c r="C54"/>
  <c r="B54"/>
  <c r="L53"/>
  <c r="K53"/>
  <c r="J53"/>
  <c r="I53"/>
  <c r="H53"/>
  <c r="G53"/>
  <c r="F53"/>
  <c r="E53"/>
  <c r="D53"/>
  <c r="C53"/>
  <c r="B53"/>
  <c r="L52"/>
  <c r="K52"/>
  <c r="J52"/>
  <c r="I52"/>
  <c r="H52"/>
  <c r="G52"/>
  <c r="F52"/>
  <c r="E52"/>
  <c r="D52"/>
  <c r="C52"/>
  <c r="B52"/>
  <c r="L51"/>
  <c r="K51"/>
  <c r="J51"/>
  <c r="I51"/>
  <c r="H51"/>
  <c r="G51"/>
  <c r="F51"/>
  <c r="E51"/>
  <c r="D51"/>
  <c r="C51"/>
  <c r="B51"/>
  <c r="K140" i="11"/>
  <c r="J140"/>
  <c r="I140"/>
  <c r="H140"/>
  <c r="G140"/>
  <c r="F140"/>
  <c r="E140"/>
  <c r="D140"/>
  <c r="C140"/>
  <c r="B140"/>
  <c r="L138"/>
  <c r="K138"/>
  <c r="J138"/>
  <c r="I138"/>
  <c r="H138"/>
  <c r="G138"/>
  <c r="F138"/>
  <c r="E138"/>
  <c r="D138"/>
  <c r="C138"/>
  <c r="B138"/>
  <c r="L137"/>
  <c r="K137"/>
  <c r="J137"/>
  <c r="I137"/>
  <c r="H137"/>
  <c r="G137"/>
  <c r="F137"/>
  <c r="E137"/>
  <c r="D137"/>
  <c r="C137"/>
  <c r="B137"/>
  <c r="L136"/>
  <c r="K136"/>
  <c r="J136"/>
  <c r="I136"/>
  <c r="H136"/>
  <c r="G136"/>
  <c r="F136"/>
  <c r="E136"/>
  <c r="D136"/>
  <c r="C136"/>
  <c r="B136"/>
  <c r="L135"/>
  <c r="K135"/>
  <c r="J135"/>
  <c r="I135"/>
  <c r="H135"/>
  <c r="G135"/>
  <c r="F135"/>
  <c r="E135"/>
  <c r="D135"/>
  <c r="C135"/>
  <c r="B135"/>
  <c r="L133"/>
  <c r="K133"/>
  <c r="J133"/>
  <c r="I133"/>
  <c r="H133"/>
  <c r="G133"/>
  <c r="F133"/>
  <c r="E133"/>
  <c r="D133"/>
  <c r="C133"/>
  <c r="B133"/>
  <c r="L132"/>
  <c r="K132"/>
  <c r="J132"/>
  <c r="I132"/>
  <c r="H132"/>
  <c r="G132"/>
  <c r="F132"/>
  <c r="E132"/>
  <c r="D132"/>
  <c r="C132"/>
  <c r="B132"/>
  <c r="L131"/>
  <c r="K131"/>
  <c r="J131"/>
  <c r="I131"/>
  <c r="H131"/>
  <c r="G131"/>
  <c r="F131"/>
  <c r="E131"/>
  <c r="D131"/>
  <c r="C131"/>
  <c r="B131"/>
  <c r="L130"/>
  <c r="K130"/>
  <c r="J130"/>
  <c r="I130"/>
  <c r="H130"/>
  <c r="G130"/>
  <c r="F130"/>
  <c r="E130"/>
  <c r="D130"/>
  <c r="C130"/>
  <c r="B130"/>
  <c r="L129"/>
  <c r="K129"/>
  <c r="J129"/>
  <c r="I129"/>
  <c r="H129"/>
  <c r="G129"/>
  <c r="F129"/>
  <c r="E129"/>
  <c r="D129"/>
  <c r="C129"/>
  <c r="B129"/>
  <c r="L128"/>
  <c r="K128"/>
  <c r="J128"/>
  <c r="I128"/>
  <c r="H128"/>
  <c r="G128"/>
  <c r="F128"/>
  <c r="E128"/>
  <c r="D128"/>
  <c r="C128"/>
  <c r="B128"/>
  <c r="L127"/>
  <c r="K127"/>
  <c r="J127"/>
  <c r="I127"/>
  <c r="H127"/>
  <c r="G127"/>
  <c r="F127"/>
  <c r="E127"/>
  <c r="D127"/>
  <c r="C127"/>
  <c r="B127"/>
  <c r="L126"/>
  <c r="K126"/>
  <c r="J126"/>
  <c r="I126"/>
  <c r="H126"/>
  <c r="G126"/>
  <c r="F126"/>
  <c r="E126"/>
  <c r="D126"/>
  <c r="C126"/>
  <c r="B126"/>
  <c r="L125"/>
  <c r="K125"/>
  <c r="J125"/>
  <c r="I125"/>
  <c r="H125"/>
  <c r="G125"/>
  <c r="F125"/>
  <c r="E125"/>
  <c r="D125"/>
  <c r="C125"/>
  <c r="B125"/>
  <c r="L124"/>
  <c r="K124"/>
  <c r="J124"/>
  <c r="I124"/>
  <c r="H124"/>
  <c r="G124"/>
  <c r="F124"/>
  <c r="E124"/>
  <c r="D124"/>
  <c r="C124"/>
  <c r="B124"/>
  <c r="L123"/>
  <c r="K123"/>
  <c r="J123"/>
  <c r="I123"/>
  <c r="H123"/>
  <c r="G123"/>
  <c r="F123"/>
  <c r="E123"/>
  <c r="D123"/>
  <c r="C123"/>
  <c r="B123"/>
  <c r="L122"/>
  <c r="K122"/>
  <c r="J122"/>
  <c r="I122"/>
  <c r="H122"/>
  <c r="G122"/>
  <c r="F122"/>
  <c r="E122"/>
  <c r="D122"/>
  <c r="C122"/>
  <c r="B122"/>
  <c r="L121"/>
  <c r="K121"/>
  <c r="J121"/>
  <c r="I121"/>
  <c r="H121"/>
  <c r="G121"/>
  <c r="F121"/>
  <c r="E121"/>
  <c r="D121"/>
  <c r="C121"/>
  <c r="B121"/>
  <c r="L120"/>
  <c r="K120"/>
  <c r="J120"/>
  <c r="I120"/>
  <c r="H120"/>
  <c r="G120"/>
  <c r="F120"/>
  <c r="E120"/>
  <c r="D120"/>
  <c r="C120"/>
  <c r="B120"/>
  <c r="L119"/>
  <c r="K119"/>
  <c r="J119"/>
  <c r="I119"/>
  <c r="H119"/>
  <c r="G119"/>
  <c r="F119"/>
  <c r="E119"/>
  <c r="D119"/>
  <c r="C119"/>
  <c r="B119"/>
  <c r="L117"/>
  <c r="K117"/>
  <c r="J117"/>
  <c r="I117"/>
  <c r="H117"/>
  <c r="G117"/>
  <c r="F117"/>
  <c r="E117"/>
  <c r="D117"/>
  <c r="C117"/>
  <c r="B117"/>
  <c r="L116"/>
  <c r="K116"/>
  <c r="J116"/>
  <c r="I116"/>
  <c r="H116"/>
  <c r="G116"/>
  <c r="F116"/>
  <c r="E116"/>
  <c r="D116"/>
  <c r="C116"/>
  <c r="B116"/>
  <c r="L115"/>
  <c r="K115"/>
  <c r="J115"/>
  <c r="I115"/>
  <c r="H115"/>
  <c r="G115"/>
  <c r="F115"/>
  <c r="E115"/>
  <c r="D115"/>
  <c r="C115"/>
  <c r="B115"/>
  <c r="L114"/>
  <c r="K114"/>
  <c r="J114"/>
  <c r="I114"/>
  <c r="H114"/>
  <c r="G114"/>
  <c r="F114"/>
  <c r="E114"/>
  <c r="D114"/>
  <c r="C114"/>
  <c r="B114"/>
  <c r="L113"/>
  <c r="K113"/>
  <c r="J113"/>
  <c r="I113"/>
  <c r="H113"/>
  <c r="G113"/>
  <c r="F113"/>
  <c r="E113"/>
  <c r="D113"/>
  <c r="C113"/>
  <c r="B113"/>
  <c r="L112"/>
  <c r="K112"/>
  <c r="J112"/>
  <c r="I112"/>
  <c r="H112"/>
  <c r="G112"/>
  <c r="F112"/>
  <c r="E112"/>
  <c r="D112"/>
  <c r="C112"/>
  <c r="B112"/>
  <c r="L111"/>
  <c r="K111"/>
  <c r="J111"/>
  <c r="I111"/>
  <c r="H111"/>
  <c r="G111"/>
  <c r="F111"/>
  <c r="E111"/>
  <c r="D111"/>
  <c r="C111"/>
  <c r="B111"/>
  <c r="L110"/>
  <c r="K110"/>
  <c r="J110"/>
  <c r="I110"/>
  <c r="H110"/>
  <c r="G110"/>
  <c r="F110"/>
  <c r="E110"/>
  <c r="D110"/>
  <c r="C110"/>
  <c r="B110"/>
  <c r="L108"/>
  <c r="K108"/>
  <c r="J108"/>
  <c r="I108"/>
  <c r="H108"/>
  <c r="G108"/>
  <c r="F108"/>
  <c r="E108"/>
  <c r="D108"/>
  <c r="C108"/>
  <c r="B108"/>
  <c r="L107"/>
  <c r="K107"/>
  <c r="J107"/>
  <c r="I107"/>
  <c r="H107"/>
  <c r="G107"/>
  <c r="F107"/>
  <c r="E107"/>
  <c r="D107"/>
  <c r="C107"/>
  <c r="B107"/>
  <c r="L106"/>
  <c r="K106"/>
  <c r="J106"/>
  <c r="I106"/>
  <c r="H106"/>
  <c r="G106"/>
  <c r="F106"/>
  <c r="E106"/>
  <c r="D106"/>
  <c r="C106"/>
  <c r="B106"/>
  <c r="L104"/>
  <c r="K104"/>
  <c r="J104"/>
  <c r="I104"/>
  <c r="H104"/>
  <c r="G104"/>
  <c r="F104"/>
  <c r="E104"/>
  <c r="D104"/>
  <c r="C104"/>
  <c r="B104"/>
  <c r="L103"/>
  <c r="K103"/>
  <c r="J103"/>
  <c r="I103"/>
  <c r="H103"/>
  <c r="G103"/>
  <c r="F103"/>
  <c r="E103"/>
  <c r="D103"/>
  <c r="C103"/>
  <c r="B103"/>
  <c r="L102"/>
  <c r="K102"/>
  <c r="J102"/>
  <c r="I102"/>
  <c r="H102"/>
  <c r="G102"/>
  <c r="F102"/>
  <c r="E102"/>
  <c r="D102"/>
  <c r="C102"/>
  <c r="B102"/>
  <c r="L101"/>
  <c r="K101"/>
  <c r="J101"/>
  <c r="I101"/>
  <c r="H101"/>
  <c r="G101"/>
  <c r="F101"/>
  <c r="E101"/>
  <c r="D101"/>
  <c r="C101"/>
  <c r="B101"/>
  <c r="L100"/>
  <c r="K100"/>
  <c r="J100"/>
  <c r="I100"/>
  <c r="H100"/>
  <c r="G100"/>
  <c r="F100"/>
  <c r="E100"/>
  <c r="D100"/>
  <c r="C100"/>
  <c r="B100"/>
  <c r="K99"/>
  <c r="J99"/>
  <c r="I99"/>
  <c r="H99"/>
  <c r="G99"/>
  <c r="F99"/>
  <c r="E99"/>
  <c r="D99"/>
  <c r="C99"/>
  <c r="B99"/>
  <c r="K92"/>
  <c r="J92"/>
  <c r="I92"/>
  <c r="H92"/>
  <c r="G92"/>
  <c r="F92"/>
  <c r="E92"/>
  <c r="D92"/>
  <c r="C92"/>
  <c r="B92"/>
  <c r="L90"/>
  <c r="K90"/>
  <c r="J90"/>
  <c r="I90"/>
  <c r="H90"/>
  <c r="G90"/>
  <c r="F90"/>
  <c r="E90"/>
  <c r="D90"/>
  <c r="C90"/>
  <c r="B90"/>
  <c r="L89"/>
  <c r="K89"/>
  <c r="J89"/>
  <c r="I89"/>
  <c r="H89"/>
  <c r="G89"/>
  <c r="F89"/>
  <c r="E89"/>
  <c r="D89"/>
  <c r="C89"/>
  <c r="B89"/>
  <c r="L88"/>
  <c r="K88"/>
  <c r="J88"/>
  <c r="I88"/>
  <c r="H88"/>
  <c r="G88"/>
  <c r="F88"/>
  <c r="E88"/>
  <c r="D88"/>
  <c r="C88"/>
  <c r="B88"/>
  <c r="L87"/>
  <c r="K87"/>
  <c r="J87"/>
  <c r="I87"/>
  <c r="H87"/>
  <c r="G87"/>
  <c r="F87"/>
  <c r="E87"/>
  <c r="D87"/>
  <c r="C87"/>
  <c r="B87"/>
  <c r="L85"/>
  <c r="K85"/>
  <c r="J85"/>
  <c r="I85"/>
  <c r="H85"/>
  <c r="G85"/>
  <c r="F85"/>
  <c r="E85"/>
  <c r="D85"/>
  <c r="C85"/>
  <c r="B85"/>
  <c r="L84"/>
  <c r="K84"/>
  <c r="J84"/>
  <c r="I84"/>
  <c r="H84"/>
  <c r="G84"/>
  <c r="F84"/>
  <c r="E84"/>
  <c r="D84"/>
  <c r="C84"/>
  <c r="B84"/>
  <c r="L83"/>
  <c r="K83"/>
  <c r="J83"/>
  <c r="I83"/>
  <c r="H83"/>
  <c r="G83"/>
  <c r="F83"/>
  <c r="E83"/>
  <c r="D83"/>
  <c r="C83"/>
  <c r="B83"/>
  <c r="L82"/>
  <c r="K82"/>
  <c r="J82"/>
  <c r="I82"/>
  <c r="H82"/>
  <c r="G82"/>
  <c r="F82"/>
  <c r="E82"/>
  <c r="D82"/>
  <c r="C82"/>
  <c r="B82"/>
  <c r="L81"/>
  <c r="K81"/>
  <c r="J81"/>
  <c r="I81"/>
  <c r="H81"/>
  <c r="G81"/>
  <c r="F81"/>
  <c r="E81"/>
  <c r="D81"/>
  <c r="C81"/>
  <c r="B81"/>
  <c r="L80"/>
  <c r="K80"/>
  <c r="J80"/>
  <c r="I80"/>
  <c r="H80"/>
  <c r="G80"/>
  <c r="F80"/>
  <c r="E80"/>
  <c r="D80"/>
  <c r="C80"/>
  <c r="B80"/>
  <c r="L79"/>
  <c r="K79"/>
  <c r="J79"/>
  <c r="I79"/>
  <c r="H79"/>
  <c r="G79"/>
  <c r="F79"/>
  <c r="E79"/>
  <c r="D79"/>
  <c r="C79"/>
  <c r="B79"/>
  <c r="L78"/>
  <c r="K78"/>
  <c r="J78"/>
  <c r="I78"/>
  <c r="H78"/>
  <c r="G78"/>
  <c r="F78"/>
  <c r="E78"/>
  <c r="D78"/>
  <c r="C78"/>
  <c r="B78"/>
  <c r="L77"/>
  <c r="K77"/>
  <c r="J77"/>
  <c r="I77"/>
  <c r="H77"/>
  <c r="G77"/>
  <c r="F77"/>
  <c r="E77"/>
  <c r="D77"/>
  <c r="C77"/>
  <c r="B77"/>
  <c r="L76"/>
  <c r="K76"/>
  <c r="J76"/>
  <c r="I76"/>
  <c r="H76"/>
  <c r="G76"/>
  <c r="F76"/>
  <c r="E76"/>
  <c r="D76"/>
  <c r="C76"/>
  <c r="B76"/>
  <c r="L75"/>
  <c r="K75"/>
  <c r="J75"/>
  <c r="I75"/>
  <c r="H75"/>
  <c r="G75"/>
  <c r="F75"/>
  <c r="E75"/>
  <c r="D75"/>
  <c r="C75"/>
  <c r="B75"/>
  <c r="L74"/>
  <c r="K74"/>
  <c r="J74"/>
  <c r="I74"/>
  <c r="H74"/>
  <c r="G74"/>
  <c r="F74"/>
  <c r="E74"/>
  <c r="D74"/>
  <c r="C74"/>
  <c r="B74"/>
  <c r="L73"/>
  <c r="K73"/>
  <c r="J73"/>
  <c r="I73"/>
  <c r="H73"/>
  <c r="G73"/>
  <c r="F73"/>
  <c r="E73"/>
  <c r="D73"/>
  <c r="C73"/>
  <c r="B73"/>
  <c r="L72"/>
  <c r="K72"/>
  <c r="J72"/>
  <c r="I72"/>
  <c r="H72"/>
  <c r="G72"/>
  <c r="F72"/>
  <c r="E72"/>
  <c r="D72"/>
  <c r="C72"/>
  <c r="B72"/>
  <c r="L71"/>
  <c r="K71"/>
  <c r="J71"/>
  <c r="I71"/>
  <c r="H71"/>
  <c r="G71"/>
  <c r="F71"/>
  <c r="E71"/>
  <c r="D71"/>
  <c r="C71"/>
  <c r="B71"/>
  <c r="L69"/>
  <c r="K69"/>
  <c r="J69"/>
  <c r="I69"/>
  <c r="H69"/>
  <c r="G69"/>
  <c r="F69"/>
  <c r="E69"/>
  <c r="D69"/>
  <c r="C69"/>
  <c r="B69"/>
  <c r="L68"/>
  <c r="K68"/>
  <c r="J68"/>
  <c r="I68"/>
  <c r="H68"/>
  <c r="G68"/>
  <c r="F68"/>
  <c r="E68"/>
  <c r="D68"/>
  <c r="C68"/>
  <c r="B68"/>
  <c r="L67"/>
  <c r="K67"/>
  <c r="J67"/>
  <c r="I67"/>
  <c r="H67"/>
  <c r="G67"/>
  <c r="F67"/>
  <c r="E67"/>
  <c r="D67"/>
  <c r="C67"/>
  <c r="B67"/>
  <c r="L66"/>
  <c r="K66"/>
  <c r="J66"/>
  <c r="I66"/>
  <c r="H66"/>
  <c r="G66"/>
  <c r="F66"/>
  <c r="E66"/>
  <c r="D66"/>
  <c r="C66"/>
  <c r="B66"/>
  <c r="L65"/>
  <c r="K65"/>
  <c r="J65"/>
  <c r="I65"/>
  <c r="H65"/>
  <c r="G65"/>
  <c r="F65"/>
  <c r="E65"/>
  <c r="D65"/>
  <c r="C65"/>
  <c r="B65"/>
  <c r="L64"/>
  <c r="K64"/>
  <c r="J64"/>
  <c r="I64"/>
  <c r="H64"/>
  <c r="G64"/>
  <c r="F64"/>
  <c r="E64"/>
  <c r="D64"/>
  <c r="C64"/>
  <c r="B64"/>
  <c r="L63"/>
  <c r="K63"/>
  <c r="J63"/>
  <c r="I63"/>
  <c r="H63"/>
  <c r="G63"/>
  <c r="F63"/>
  <c r="E63"/>
  <c r="D63"/>
  <c r="C63"/>
  <c r="B63"/>
  <c r="L62"/>
  <c r="K62"/>
  <c r="J62"/>
  <c r="I62"/>
  <c r="H62"/>
  <c r="G62"/>
  <c r="F62"/>
  <c r="E62"/>
  <c r="D62"/>
  <c r="C62"/>
  <c r="B62"/>
  <c r="L60"/>
  <c r="K60"/>
  <c r="J60"/>
  <c r="I60"/>
  <c r="H60"/>
  <c r="G60"/>
  <c r="F60"/>
  <c r="E60"/>
  <c r="D60"/>
  <c r="C60"/>
  <c r="B60"/>
  <c r="L59"/>
  <c r="K59"/>
  <c r="J59"/>
  <c r="I59"/>
  <c r="H59"/>
  <c r="G59"/>
  <c r="F59"/>
  <c r="E59"/>
  <c r="D59"/>
  <c r="C59"/>
  <c r="B59"/>
  <c r="L58"/>
  <c r="K58"/>
  <c r="J58"/>
  <c r="I58"/>
  <c r="H58"/>
  <c r="G58"/>
  <c r="F58"/>
  <c r="E58"/>
  <c r="D58"/>
  <c r="C58"/>
  <c r="B58"/>
  <c r="L56"/>
  <c r="K56"/>
  <c r="J56"/>
  <c r="I56"/>
  <c r="H56"/>
  <c r="G56"/>
  <c r="F56"/>
  <c r="E56"/>
  <c r="D56"/>
  <c r="C56"/>
  <c r="B56"/>
  <c r="L55"/>
  <c r="K55"/>
  <c r="J55"/>
  <c r="I55"/>
  <c r="H55"/>
  <c r="G55"/>
  <c r="F55"/>
  <c r="E55"/>
  <c r="D55"/>
  <c r="C55"/>
  <c r="B55"/>
  <c r="L54"/>
  <c r="K54"/>
  <c r="J54"/>
  <c r="I54"/>
  <c r="H54"/>
  <c r="G54"/>
  <c r="F54"/>
  <c r="E54"/>
  <c r="D54"/>
  <c r="C54"/>
  <c r="B54"/>
  <c r="L53"/>
  <c r="K53"/>
  <c r="J53"/>
  <c r="I53"/>
  <c r="H53"/>
  <c r="G53"/>
  <c r="F53"/>
  <c r="E53"/>
  <c r="D53"/>
  <c r="C53"/>
  <c r="B53"/>
  <c r="K52"/>
  <c r="J52"/>
  <c r="I52"/>
  <c r="H52"/>
  <c r="G52"/>
  <c r="F52"/>
  <c r="E52"/>
  <c r="D52"/>
  <c r="C52"/>
  <c r="B52"/>
  <c r="J51"/>
  <c r="I51"/>
  <c r="H51"/>
  <c r="G51"/>
  <c r="F51"/>
  <c r="E51"/>
  <c r="D51"/>
  <c r="C51"/>
  <c r="B51"/>
  <c r="F98" i="7"/>
  <c r="B98"/>
  <c r="J70"/>
  <c r="K139"/>
  <c r="J139"/>
  <c r="I139"/>
  <c r="H139"/>
  <c r="G139"/>
  <c r="F139"/>
  <c r="E139"/>
  <c r="D139"/>
  <c r="C139"/>
  <c r="B139"/>
  <c r="L137"/>
  <c r="K137"/>
  <c r="J137"/>
  <c r="I137"/>
  <c r="H137"/>
  <c r="G137"/>
  <c r="F137"/>
  <c r="E137"/>
  <c r="D137"/>
  <c r="C137"/>
  <c r="B137"/>
  <c r="L136"/>
  <c r="K136"/>
  <c r="J136"/>
  <c r="I136"/>
  <c r="H136"/>
  <c r="G136"/>
  <c r="F136"/>
  <c r="E136"/>
  <c r="D136"/>
  <c r="C136"/>
  <c r="B136"/>
  <c r="L135"/>
  <c r="K135"/>
  <c r="J135"/>
  <c r="I135"/>
  <c r="H135"/>
  <c r="G135"/>
  <c r="F135"/>
  <c r="E135"/>
  <c r="D135"/>
  <c r="C135"/>
  <c r="B135"/>
  <c r="L134"/>
  <c r="K134"/>
  <c r="J134"/>
  <c r="I134"/>
  <c r="H134"/>
  <c r="G134"/>
  <c r="F134"/>
  <c r="E134"/>
  <c r="D134"/>
  <c r="C134"/>
  <c r="B134"/>
  <c r="L132"/>
  <c r="K132"/>
  <c r="J132"/>
  <c r="I132"/>
  <c r="H132"/>
  <c r="G132"/>
  <c r="F132"/>
  <c r="E132"/>
  <c r="D132"/>
  <c r="C132"/>
  <c r="B132"/>
  <c r="L131"/>
  <c r="K131"/>
  <c r="J131"/>
  <c r="I131"/>
  <c r="H131"/>
  <c r="G131"/>
  <c r="F131"/>
  <c r="E131"/>
  <c r="D131"/>
  <c r="C131"/>
  <c r="B131"/>
  <c r="L130"/>
  <c r="K130"/>
  <c r="J130"/>
  <c r="I130"/>
  <c r="H130"/>
  <c r="G130"/>
  <c r="F130"/>
  <c r="E130"/>
  <c r="D130"/>
  <c r="C130"/>
  <c r="B130"/>
  <c r="L129"/>
  <c r="K129"/>
  <c r="J129"/>
  <c r="I129"/>
  <c r="H129"/>
  <c r="G129"/>
  <c r="F129"/>
  <c r="E129"/>
  <c r="D129"/>
  <c r="C129"/>
  <c r="B129"/>
  <c r="L128"/>
  <c r="K128"/>
  <c r="J128"/>
  <c r="I128"/>
  <c r="H128"/>
  <c r="G128"/>
  <c r="F128"/>
  <c r="E128"/>
  <c r="D128"/>
  <c r="C128"/>
  <c r="B128"/>
  <c r="L127"/>
  <c r="K127"/>
  <c r="J127"/>
  <c r="I127"/>
  <c r="H127"/>
  <c r="G127"/>
  <c r="F127"/>
  <c r="E127"/>
  <c r="D127"/>
  <c r="C127"/>
  <c r="B127"/>
  <c r="L126"/>
  <c r="K126"/>
  <c r="J126"/>
  <c r="I126"/>
  <c r="H126"/>
  <c r="G126"/>
  <c r="F126"/>
  <c r="E126"/>
  <c r="D126"/>
  <c r="C126"/>
  <c r="B126"/>
  <c r="L125"/>
  <c r="K125"/>
  <c r="J125"/>
  <c r="I125"/>
  <c r="H125"/>
  <c r="G125"/>
  <c r="F125"/>
  <c r="E125"/>
  <c r="D125"/>
  <c r="C125"/>
  <c r="B125"/>
  <c r="L124"/>
  <c r="K124"/>
  <c r="J124"/>
  <c r="I124"/>
  <c r="H124"/>
  <c r="G124"/>
  <c r="F124"/>
  <c r="E124"/>
  <c r="D124"/>
  <c r="C124"/>
  <c r="B124"/>
  <c r="L123"/>
  <c r="K123"/>
  <c r="J123"/>
  <c r="I123"/>
  <c r="H123"/>
  <c r="G123"/>
  <c r="F123"/>
  <c r="E123"/>
  <c r="D123"/>
  <c r="C123"/>
  <c r="B123"/>
  <c r="L122"/>
  <c r="K122"/>
  <c r="J122"/>
  <c r="I122"/>
  <c r="H122"/>
  <c r="G122"/>
  <c r="F122"/>
  <c r="E122"/>
  <c r="D122"/>
  <c r="C122"/>
  <c r="B122"/>
  <c r="L121"/>
  <c r="K121"/>
  <c r="J121"/>
  <c r="I121"/>
  <c r="H121"/>
  <c r="G121"/>
  <c r="F121"/>
  <c r="E121"/>
  <c r="D121"/>
  <c r="C121"/>
  <c r="B121"/>
  <c r="L120"/>
  <c r="K120"/>
  <c r="J120"/>
  <c r="I120"/>
  <c r="H120"/>
  <c r="G120"/>
  <c r="F120"/>
  <c r="E120"/>
  <c r="D120"/>
  <c r="C120"/>
  <c r="B120"/>
  <c r="L119"/>
  <c r="K119"/>
  <c r="J119"/>
  <c r="I119"/>
  <c r="H119"/>
  <c r="G119"/>
  <c r="F119"/>
  <c r="E119"/>
  <c r="D119"/>
  <c r="C119"/>
  <c r="B119"/>
  <c r="L118"/>
  <c r="K118"/>
  <c r="J118"/>
  <c r="I118"/>
  <c r="H118"/>
  <c r="G118"/>
  <c r="F118"/>
  <c r="E118"/>
  <c r="D118"/>
  <c r="C118"/>
  <c r="B118"/>
  <c r="L116"/>
  <c r="K116"/>
  <c r="J116"/>
  <c r="I116"/>
  <c r="H116"/>
  <c r="G116"/>
  <c r="F116"/>
  <c r="E116"/>
  <c r="D116"/>
  <c r="C116"/>
  <c r="B116"/>
  <c r="L115"/>
  <c r="K115"/>
  <c r="J115"/>
  <c r="I115"/>
  <c r="H115"/>
  <c r="G115"/>
  <c r="F115"/>
  <c r="E115"/>
  <c r="D115"/>
  <c r="C115"/>
  <c r="B115"/>
  <c r="L114"/>
  <c r="K114"/>
  <c r="J114"/>
  <c r="I114"/>
  <c r="H114"/>
  <c r="G114"/>
  <c r="F114"/>
  <c r="E114"/>
  <c r="D114"/>
  <c r="C114"/>
  <c r="B114"/>
  <c r="L113"/>
  <c r="K113"/>
  <c r="J113"/>
  <c r="I113"/>
  <c r="H113"/>
  <c r="G113"/>
  <c r="F113"/>
  <c r="E113"/>
  <c r="D113"/>
  <c r="C113"/>
  <c r="B113"/>
  <c r="L112"/>
  <c r="K112"/>
  <c r="J112"/>
  <c r="I112"/>
  <c r="H112"/>
  <c r="G112"/>
  <c r="F112"/>
  <c r="E112"/>
  <c r="D112"/>
  <c r="C112"/>
  <c r="B112"/>
  <c r="L111"/>
  <c r="K111"/>
  <c r="J111"/>
  <c r="I111"/>
  <c r="H111"/>
  <c r="G111"/>
  <c r="F111"/>
  <c r="E111"/>
  <c r="D111"/>
  <c r="C111"/>
  <c r="B111"/>
  <c r="L110"/>
  <c r="K110"/>
  <c r="J110"/>
  <c r="I110"/>
  <c r="H110"/>
  <c r="G110"/>
  <c r="F110"/>
  <c r="E110"/>
  <c r="D110"/>
  <c r="C110"/>
  <c r="B110"/>
  <c r="L109"/>
  <c r="K109"/>
  <c r="J109"/>
  <c r="I109"/>
  <c r="H109"/>
  <c r="G109"/>
  <c r="F109"/>
  <c r="E109"/>
  <c r="D109"/>
  <c r="C109"/>
  <c r="B109"/>
  <c r="L107"/>
  <c r="K107"/>
  <c r="J107"/>
  <c r="I107"/>
  <c r="H107"/>
  <c r="G107"/>
  <c r="F107"/>
  <c r="E107"/>
  <c r="D107"/>
  <c r="C107"/>
  <c r="B107"/>
  <c r="L106"/>
  <c r="K106"/>
  <c r="J106"/>
  <c r="I106"/>
  <c r="H106"/>
  <c r="G106"/>
  <c r="F106"/>
  <c r="E106"/>
  <c r="D106"/>
  <c r="C106"/>
  <c r="B106"/>
  <c r="L105"/>
  <c r="K105"/>
  <c r="J105"/>
  <c r="I105"/>
  <c r="H105"/>
  <c r="G105"/>
  <c r="F105"/>
  <c r="E105"/>
  <c r="D105"/>
  <c r="C105"/>
  <c r="B105"/>
  <c r="L103"/>
  <c r="K103"/>
  <c r="J103"/>
  <c r="I103"/>
  <c r="H103"/>
  <c r="G103"/>
  <c r="F103"/>
  <c r="E103"/>
  <c r="D103"/>
  <c r="C103"/>
  <c r="B103"/>
  <c r="L102"/>
  <c r="K102"/>
  <c r="J102"/>
  <c r="I102"/>
  <c r="H102"/>
  <c r="G102"/>
  <c r="F102"/>
  <c r="E102"/>
  <c r="D102"/>
  <c r="C102"/>
  <c r="B102"/>
  <c r="L101"/>
  <c r="K101"/>
  <c r="J101"/>
  <c r="I101"/>
  <c r="H101"/>
  <c r="G101"/>
  <c r="F101"/>
  <c r="E101"/>
  <c r="D101"/>
  <c r="C101"/>
  <c r="B101"/>
  <c r="L100"/>
  <c r="K100"/>
  <c r="J100"/>
  <c r="I100"/>
  <c r="H100"/>
  <c r="G100"/>
  <c r="F100"/>
  <c r="E100"/>
  <c r="D100"/>
  <c r="C100"/>
  <c r="B100"/>
  <c r="L99"/>
  <c r="K99"/>
  <c r="J99"/>
  <c r="I99"/>
  <c r="H99"/>
  <c r="G99"/>
  <c r="F99"/>
  <c r="E99"/>
  <c r="D99"/>
  <c r="C99"/>
  <c r="B99"/>
  <c r="K98"/>
  <c r="J98"/>
  <c r="I98"/>
  <c r="H98"/>
  <c r="G98"/>
  <c r="E98"/>
  <c r="D98"/>
  <c r="C98"/>
  <c r="L91"/>
  <c r="K91"/>
  <c r="J91"/>
  <c r="I91"/>
  <c r="H91"/>
  <c r="G91"/>
  <c r="F91"/>
  <c r="E91"/>
  <c r="D91"/>
  <c r="C91"/>
  <c r="B91"/>
  <c r="L89"/>
  <c r="K89"/>
  <c r="J89"/>
  <c r="I89"/>
  <c r="H89"/>
  <c r="G89"/>
  <c r="F89"/>
  <c r="E89"/>
  <c r="D89"/>
  <c r="C89"/>
  <c r="B89"/>
  <c r="L88"/>
  <c r="K88"/>
  <c r="J88"/>
  <c r="I88"/>
  <c r="H88"/>
  <c r="G88"/>
  <c r="F88"/>
  <c r="E88"/>
  <c r="D88"/>
  <c r="C88"/>
  <c r="B88"/>
  <c r="L87"/>
  <c r="K87"/>
  <c r="J87"/>
  <c r="I87"/>
  <c r="H87"/>
  <c r="G87"/>
  <c r="F87"/>
  <c r="E87"/>
  <c r="D87"/>
  <c r="C87"/>
  <c r="B87"/>
  <c r="L86"/>
  <c r="K86"/>
  <c r="J86"/>
  <c r="I86"/>
  <c r="H86"/>
  <c r="G86"/>
  <c r="F86"/>
  <c r="E86"/>
  <c r="D86"/>
  <c r="C86"/>
  <c r="B86"/>
  <c r="L84"/>
  <c r="K84"/>
  <c r="J84"/>
  <c r="I84"/>
  <c r="H84"/>
  <c r="G84"/>
  <c r="F84"/>
  <c r="E84"/>
  <c r="D84"/>
  <c r="C84"/>
  <c r="B84"/>
  <c r="L83"/>
  <c r="K83"/>
  <c r="J83"/>
  <c r="I83"/>
  <c r="H83"/>
  <c r="G83"/>
  <c r="F83"/>
  <c r="E83"/>
  <c r="D83"/>
  <c r="C83"/>
  <c r="B83"/>
  <c r="L82"/>
  <c r="K82"/>
  <c r="J82"/>
  <c r="I82"/>
  <c r="H82"/>
  <c r="G82"/>
  <c r="F82"/>
  <c r="E82"/>
  <c r="D82"/>
  <c r="C82"/>
  <c r="B82"/>
  <c r="L81"/>
  <c r="K81"/>
  <c r="J81"/>
  <c r="I81"/>
  <c r="H81"/>
  <c r="G81"/>
  <c r="F81"/>
  <c r="E81"/>
  <c r="D81"/>
  <c r="C81"/>
  <c r="B81"/>
  <c r="L80"/>
  <c r="K80"/>
  <c r="J80"/>
  <c r="I80"/>
  <c r="H80"/>
  <c r="G80"/>
  <c r="F80"/>
  <c r="E80"/>
  <c r="D80"/>
  <c r="C80"/>
  <c r="B80"/>
  <c r="L79"/>
  <c r="K79"/>
  <c r="J79"/>
  <c r="I79"/>
  <c r="H79"/>
  <c r="G79"/>
  <c r="F79"/>
  <c r="E79"/>
  <c r="D79"/>
  <c r="C79"/>
  <c r="B79"/>
  <c r="L78"/>
  <c r="K78"/>
  <c r="J78"/>
  <c r="I78"/>
  <c r="H78"/>
  <c r="G78"/>
  <c r="F78"/>
  <c r="E78"/>
  <c r="D78"/>
  <c r="C78"/>
  <c r="B78"/>
  <c r="L77"/>
  <c r="K77"/>
  <c r="J77"/>
  <c r="I77"/>
  <c r="H77"/>
  <c r="G77"/>
  <c r="F77"/>
  <c r="E77"/>
  <c r="D77"/>
  <c r="C77"/>
  <c r="B77"/>
  <c r="L76"/>
  <c r="K76"/>
  <c r="J76"/>
  <c r="I76"/>
  <c r="H76"/>
  <c r="G76"/>
  <c r="F76"/>
  <c r="E76"/>
  <c r="D76"/>
  <c r="C76"/>
  <c r="B76"/>
  <c r="L75"/>
  <c r="K75"/>
  <c r="J75"/>
  <c r="I75"/>
  <c r="H75"/>
  <c r="G75"/>
  <c r="F75"/>
  <c r="E75"/>
  <c r="D75"/>
  <c r="C75"/>
  <c r="B75"/>
  <c r="L74"/>
  <c r="K74"/>
  <c r="J74"/>
  <c r="I74"/>
  <c r="H74"/>
  <c r="G74"/>
  <c r="F74"/>
  <c r="E74"/>
  <c r="D74"/>
  <c r="C74"/>
  <c r="B74"/>
  <c r="L73"/>
  <c r="K73"/>
  <c r="J73"/>
  <c r="I73"/>
  <c r="H73"/>
  <c r="G73"/>
  <c r="F73"/>
  <c r="E73"/>
  <c r="D73"/>
  <c r="C73"/>
  <c r="B73"/>
  <c r="L72"/>
  <c r="K72"/>
  <c r="J72"/>
  <c r="I72"/>
  <c r="H72"/>
  <c r="G72"/>
  <c r="F72"/>
  <c r="E72"/>
  <c r="D72"/>
  <c r="C72"/>
  <c r="B72"/>
  <c r="L71"/>
  <c r="K71"/>
  <c r="J71"/>
  <c r="I71"/>
  <c r="H71"/>
  <c r="G71"/>
  <c r="F71"/>
  <c r="E71"/>
  <c r="D71"/>
  <c r="C71"/>
  <c r="B71"/>
  <c r="L70"/>
  <c r="K70"/>
  <c r="I70"/>
  <c r="H70"/>
  <c r="G70"/>
  <c r="F70"/>
  <c r="E70"/>
  <c r="D70"/>
  <c r="C70"/>
  <c r="B70"/>
  <c r="L68"/>
  <c r="K68"/>
  <c r="J68"/>
  <c r="I68"/>
  <c r="H68"/>
  <c r="G68"/>
  <c r="F68"/>
  <c r="E68"/>
  <c r="D68"/>
  <c r="C68"/>
  <c r="B68"/>
  <c r="L67"/>
  <c r="K67"/>
  <c r="J67"/>
  <c r="I67"/>
  <c r="H67"/>
  <c r="G67"/>
  <c r="F67"/>
  <c r="E67"/>
  <c r="D67"/>
  <c r="C67"/>
  <c r="B67"/>
  <c r="L66"/>
  <c r="K66"/>
  <c r="J66"/>
  <c r="I66"/>
  <c r="H66"/>
  <c r="G66"/>
  <c r="F66"/>
  <c r="E66"/>
  <c r="D66"/>
  <c r="C66"/>
  <c r="B66"/>
  <c r="L65"/>
  <c r="K65"/>
  <c r="J65"/>
  <c r="I65"/>
  <c r="H65"/>
  <c r="G65"/>
  <c r="F65"/>
  <c r="E65"/>
  <c r="D65"/>
  <c r="C65"/>
  <c r="B65"/>
  <c r="L64"/>
  <c r="K64"/>
  <c r="J64"/>
  <c r="I64"/>
  <c r="H64"/>
  <c r="G64"/>
  <c r="F64"/>
  <c r="E64"/>
  <c r="D64"/>
  <c r="C64"/>
  <c r="B64"/>
  <c r="L63"/>
  <c r="K63"/>
  <c r="J63"/>
  <c r="I63"/>
  <c r="H63"/>
  <c r="G63"/>
  <c r="F63"/>
  <c r="E63"/>
  <c r="D63"/>
  <c r="C63"/>
  <c r="B63"/>
  <c r="L62"/>
  <c r="K62"/>
  <c r="J62"/>
  <c r="I62"/>
  <c r="H62"/>
  <c r="G62"/>
  <c r="F62"/>
  <c r="E62"/>
  <c r="D62"/>
  <c r="C62"/>
  <c r="B62"/>
  <c r="L61"/>
  <c r="K61"/>
  <c r="J61"/>
  <c r="I61"/>
  <c r="H61"/>
  <c r="G61"/>
  <c r="F61"/>
  <c r="E61"/>
  <c r="D61"/>
  <c r="C61"/>
  <c r="B61"/>
  <c r="L59"/>
  <c r="K59"/>
  <c r="J59"/>
  <c r="I59"/>
  <c r="H59"/>
  <c r="G59"/>
  <c r="F59"/>
  <c r="E59"/>
  <c r="D59"/>
  <c r="C59"/>
  <c r="B59"/>
  <c r="L58"/>
  <c r="K58"/>
  <c r="J58"/>
  <c r="I58"/>
  <c r="H58"/>
  <c r="G58"/>
  <c r="F58"/>
  <c r="E58"/>
  <c r="D58"/>
  <c r="C58"/>
  <c r="B58"/>
  <c r="L57"/>
  <c r="K57"/>
  <c r="J57"/>
  <c r="I57"/>
  <c r="H57"/>
  <c r="G57"/>
  <c r="F57"/>
  <c r="E57"/>
  <c r="D57"/>
  <c r="C57"/>
  <c r="B57"/>
  <c r="L55"/>
  <c r="K55"/>
  <c r="J55"/>
  <c r="I55"/>
  <c r="H55"/>
  <c r="G55"/>
  <c r="F55"/>
  <c r="E55"/>
  <c r="D55"/>
  <c r="C55"/>
  <c r="B55"/>
  <c r="L54"/>
  <c r="K54"/>
  <c r="J54"/>
  <c r="I54"/>
  <c r="H54"/>
  <c r="G54"/>
  <c r="F54"/>
  <c r="E54"/>
  <c r="D54"/>
  <c r="C54"/>
  <c r="B54"/>
  <c r="L53"/>
  <c r="K53"/>
  <c r="J53"/>
  <c r="I53"/>
  <c r="H53"/>
  <c r="G53"/>
  <c r="F53"/>
  <c r="E53"/>
  <c r="D53"/>
  <c r="C53"/>
  <c r="B53"/>
  <c r="L52"/>
  <c r="K52"/>
  <c r="J52"/>
  <c r="I52"/>
  <c r="H52"/>
  <c r="G52"/>
  <c r="F52"/>
  <c r="E52"/>
  <c r="D52"/>
  <c r="C52"/>
  <c r="B52"/>
  <c r="L51"/>
  <c r="K51"/>
  <c r="J51"/>
  <c r="I51"/>
  <c r="H51"/>
  <c r="G51"/>
  <c r="F51"/>
  <c r="E51"/>
  <c r="D51"/>
  <c r="C51"/>
  <c r="B51"/>
  <c r="K50"/>
  <c r="J50"/>
  <c r="I50"/>
  <c r="H50"/>
  <c r="G50"/>
  <c r="F50"/>
  <c r="E50"/>
  <c r="D50"/>
  <c r="C50"/>
  <c r="B50"/>
  <c r="E99" i="1"/>
  <c r="E52"/>
  <c r="E53"/>
  <c r="E54"/>
  <c r="E55"/>
  <c r="E56"/>
  <c r="E58"/>
  <c r="E59"/>
  <c r="E60"/>
  <c r="E62"/>
  <c r="E63"/>
  <c r="E64"/>
  <c r="E65"/>
  <c r="E66"/>
  <c r="E67"/>
  <c r="E68"/>
  <c r="E69"/>
  <c r="E71"/>
  <c r="E72"/>
  <c r="E73"/>
  <c r="E74"/>
  <c r="E75"/>
  <c r="E76"/>
  <c r="E77"/>
  <c r="E78"/>
  <c r="E79"/>
  <c r="E80"/>
  <c r="E81"/>
  <c r="E82"/>
  <c r="E83"/>
  <c r="E84"/>
  <c r="E85"/>
  <c r="E87"/>
  <c r="E88"/>
  <c r="E89"/>
  <c r="E90"/>
  <c r="E92"/>
  <c r="E51"/>
  <c r="F51"/>
  <c r="L100"/>
  <c r="L101"/>
  <c r="L102"/>
  <c r="L103"/>
  <c r="L104"/>
  <c r="L106"/>
  <c r="L107"/>
  <c r="L108"/>
  <c r="L110"/>
  <c r="L111"/>
  <c r="L112"/>
  <c r="L113"/>
  <c r="L114"/>
  <c r="L115"/>
  <c r="L116"/>
  <c r="L117"/>
  <c r="L119"/>
  <c r="L120"/>
  <c r="L121"/>
  <c r="L122"/>
  <c r="L123"/>
  <c r="L124"/>
  <c r="L125"/>
  <c r="L126"/>
  <c r="L127"/>
  <c r="L128"/>
  <c r="L129"/>
  <c r="L130"/>
  <c r="L131"/>
  <c r="L132"/>
  <c r="L133"/>
  <c r="L135"/>
  <c r="L136"/>
  <c r="L137"/>
  <c r="L138"/>
  <c r="L140"/>
  <c r="L52"/>
  <c r="L53"/>
  <c r="L54"/>
  <c r="L55"/>
  <c r="L56"/>
  <c r="L58"/>
  <c r="L59"/>
  <c r="L60"/>
  <c r="L62"/>
  <c r="L63"/>
  <c r="L64"/>
  <c r="L65"/>
  <c r="L66"/>
  <c r="L67"/>
  <c r="L68"/>
  <c r="L69"/>
  <c r="L71"/>
  <c r="L72"/>
  <c r="L73"/>
  <c r="L74"/>
  <c r="L75"/>
  <c r="L76"/>
  <c r="L77"/>
  <c r="L78"/>
  <c r="L79"/>
  <c r="L80"/>
  <c r="L81"/>
  <c r="L82"/>
  <c r="L83"/>
  <c r="L84"/>
  <c r="L85"/>
  <c r="L87"/>
  <c r="L88"/>
  <c r="L89"/>
  <c r="L90"/>
  <c r="L92"/>
  <c r="G99"/>
  <c r="H99"/>
  <c r="I99"/>
  <c r="J99"/>
  <c r="K99"/>
  <c r="G100"/>
  <c r="H100"/>
  <c r="I100"/>
  <c r="J100"/>
  <c r="K100"/>
  <c r="G101"/>
  <c r="H101"/>
  <c r="I101"/>
  <c r="J101"/>
  <c r="K101"/>
  <c r="G102"/>
  <c r="H102"/>
  <c r="I102"/>
  <c r="J102"/>
  <c r="K102"/>
  <c r="G103"/>
  <c r="H103"/>
  <c r="I103"/>
  <c r="J103"/>
  <c r="K103"/>
  <c r="G104"/>
  <c r="H104"/>
  <c r="I104"/>
  <c r="J104"/>
  <c r="K104"/>
  <c r="G106"/>
  <c r="H106"/>
  <c r="I106"/>
  <c r="J106"/>
  <c r="K106"/>
  <c r="G107"/>
  <c r="H107"/>
  <c r="I107"/>
  <c r="J107"/>
  <c r="K107"/>
  <c r="G108"/>
  <c r="H108"/>
  <c r="I108"/>
  <c r="J108"/>
  <c r="K108"/>
  <c r="H110"/>
  <c r="I110"/>
  <c r="J110"/>
  <c r="K110"/>
  <c r="G111"/>
  <c r="H111"/>
  <c r="I111"/>
  <c r="J111"/>
  <c r="K111"/>
  <c r="G112"/>
  <c r="H112"/>
  <c r="I112"/>
  <c r="J112"/>
  <c r="K112"/>
  <c r="G113"/>
  <c r="H113"/>
  <c r="I113"/>
  <c r="J113"/>
  <c r="K113"/>
  <c r="G114"/>
  <c r="H114"/>
  <c r="I114"/>
  <c r="J114"/>
  <c r="K114"/>
  <c r="G115"/>
  <c r="H115"/>
  <c r="I115"/>
  <c r="J115"/>
  <c r="K115"/>
  <c r="G116"/>
  <c r="H116"/>
  <c r="I116"/>
  <c r="J116"/>
  <c r="K116"/>
  <c r="G117"/>
  <c r="H117"/>
  <c r="I117"/>
  <c r="J117"/>
  <c r="K117"/>
  <c r="G119"/>
  <c r="H119"/>
  <c r="I119"/>
  <c r="J119"/>
  <c r="K119"/>
  <c r="H120"/>
  <c r="I120"/>
  <c r="J120"/>
  <c r="K120"/>
  <c r="G121"/>
  <c r="H121"/>
  <c r="I121"/>
  <c r="J121"/>
  <c r="K121"/>
  <c r="G122"/>
  <c r="H122"/>
  <c r="I122"/>
  <c r="J122"/>
  <c r="K122"/>
  <c r="G123"/>
  <c r="H123"/>
  <c r="I123"/>
  <c r="J123"/>
  <c r="K123"/>
  <c r="G124"/>
  <c r="H124"/>
  <c r="I124"/>
  <c r="J124"/>
  <c r="K124"/>
  <c r="G125"/>
  <c r="H125"/>
  <c r="I125"/>
  <c r="J125"/>
  <c r="K125"/>
  <c r="G126"/>
  <c r="H126"/>
  <c r="I126"/>
  <c r="J126"/>
  <c r="K126"/>
  <c r="G127"/>
  <c r="H127"/>
  <c r="I127"/>
  <c r="J127"/>
  <c r="K127"/>
  <c r="G128"/>
  <c r="H128"/>
  <c r="I128"/>
  <c r="J128"/>
  <c r="K128"/>
  <c r="G129"/>
  <c r="H129"/>
  <c r="I129"/>
  <c r="J129"/>
  <c r="K129"/>
  <c r="G130"/>
  <c r="H130"/>
  <c r="I130"/>
  <c r="J130"/>
  <c r="K130"/>
  <c r="G131"/>
  <c r="H131"/>
  <c r="I131"/>
  <c r="J131"/>
  <c r="K131"/>
  <c r="G132"/>
  <c r="H132"/>
  <c r="I132"/>
  <c r="J132"/>
  <c r="K132"/>
  <c r="G133"/>
  <c r="H133"/>
  <c r="I133"/>
  <c r="J133"/>
  <c r="K133"/>
  <c r="G135"/>
  <c r="H135"/>
  <c r="I135"/>
  <c r="J135"/>
  <c r="K135"/>
  <c r="G136"/>
  <c r="H136"/>
  <c r="I136"/>
  <c r="J136"/>
  <c r="K136"/>
  <c r="G137"/>
  <c r="H137"/>
  <c r="I137"/>
  <c r="J137"/>
  <c r="K137"/>
  <c r="G138"/>
  <c r="H138"/>
  <c r="I138"/>
  <c r="J138"/>
  <c r="K138"/>
  <c r="G140"/>
  <c r="H140"/>
  <c r="I140"/>
  <c r="J140"/>
  <c r="K140"/>
  <c r="F100"/>
  <c r="F101"/>
  <c r="F102"/>
  <c r="F103"/>
  <c r="F104"/>
  <c r="F106"/>
  <c r="F107"/>
  <c r="F108"/>
  <c r="F110"/>
  <c r="F111"/>
  <c r="F112"/>
  <c r="F113"/>
  <c r="F114"/>
  <c r="F115"/>
  <c r="F116"/>
  <c r="F117"/>
  <c r="F119"/>
  <c r="F121"/>
  <c r="F122"/>
  <c r="F123"/>
  <c r="F124"/>
  <c r="F125"/>
  <c r="F126"/>
  <c r="F127"/>
  <c r="F128"/>
  <c r="F129"/>
  <c r="F130"/>
  <c r="F131"/>
  <c r="F132"/>
  <c r="F133"/>
  <c r="F135"/>
  <c r="F136"/>
  <c r="F137"/>
  <c r="F138"/>
  <c r="F140"/>
  <c r="F99"/>
  <c r="D99"/>
  <c r="C99"/>
  <c r="B99"/>
  <c r="E100"/>
  <c r="E101"/>
  <c r="E102"/>
  <c r="E103"/>
  <c r="E104"/>
  <c r="E106"/>
  <c r="E107"/>
  <c r="E108"/>
  <c r="E110"/>
  <c r="E111"/>
  <c r="E112"/>
  <c r="E113"/>
  <c r="E114"/>
  <c r="E115"/>
  <c r="E116"/>
  <c r="E117"/>
  <c r="E119"/>
  <c r="E120"/>
  <c r="E121"/>
  <c r="E122"/>
  <c r="E123"/>
  <c r="E124"/>
  <c r="E125"/>
  <c r="E126"/>
  <c r="E127"/>
  <c r="E128"/>
  <c r="E129"/>
  <c r="E130"/>
  <c r="E131"/>
  <c r="E132"/>
  <c r="E133"/>
  <c r="E135"/>
  <c r="E136"/>
  <c r="E137"/>
  <c r="E138"/>
  <c r="E140"/>
  <c r="C100"/>
  <c r="D100"/>
  <c r="C101"/>
  <c r="D101"/>
  <c r="C102"/>
  <c r="D102"/>
  <c r="C103"/>
  <c r="D103"/>
  <c r="C104"/>
  <c r="D104"/>
  <c r="C106"/>
  <c r="D106"/>
  <c r="C107"/>
  <c r="D107"/>
  <c r="C108"/>
  <c r="D108"/>
  <c r="C110"/>
  <c r="D110"/>
  <c r="C111"/>
  <c r="D111"/>
  <c r="C112"/>
  <c r="D112"/>
  <c r="C113"/>
  <c r="D113"/>
  <c r="C114"/>
  <c r="D114"/>
  <c r="C115"/>
  <c r="D115"/>
  <c r="C116"/>
  <c r="D116"/>
  <c r="C117"/>
  <c r="D117"/>
  <c r="C119"/>
  <c r="D119"/>
  <c r="C120"/>
  <c r="D120"/>
  <c r="C121"/>
  <c r="D121"/>
  <c r="C122"/>
  <c r="D122"/>
  <c r="C123"/>
  <c r="D123"/>
  <c r="C124"/>
  <c r="D124"/>
  <c r="C125"/>
  <c r="D125"/>
  <c r="C126"/>
  <c r="D126"/>
  <c r="C127"/>
  <c r="D127"/>
  <c r="C128"/>
  <c r="D128"/>
  <c r="C129"/>
  <c r="D129"/>
  <c r="C130"/>
  <c r="D130"/>
  <c r="C131"/>
  <c r="D131"/>
  <c r="C132"/>
  <c r="D132"/>
  <c r="C133"/>
  <c r="D133"/>
  <c r="C135"/>
  <c r="D135"/>
  <c r="C136"/>
  <c r="D136"/>
  <c r="C137"/>
  <c r="D137"/>
  <c r="C138"/>
  <c r="D138"/>
  <c r="C140"/>
  <c r="D140"/>
  <c r="B100"/>
  <c r="B101"/>
  <c r="B102"/>
  <c r="B103"/>
  <c r="B104"/>
  <c r="B106"/>
  <c r="B107"/>
  <c r="B108"/>
  <c r="B110"/>
  <c r="B111"/>
  <c r="B112"/>
  <c r="B113"/>
  <c r="B114"/>
  <c r="B115"/>
  <c r="B116"/>
  <c r="B117"/>
  <c r="B119"/>
  <c r="B120"/>
  <c r="B121"/>
  <c r="B122"/>
  <c r="B123"/>
  <c r="B124"/>
  <c r="B125"/>
  <c r="B126"/>
  <c r="B127"/>
  <c r="B128"/>
  <c r="B129"/>
  <c r="B130"/>
  <c r="B131"/>
  <c r="B132"/>
  <c r="B133"/>
  <c r="B135"/>
  <c r="B136"/>
  <c r="B137"/>
  <c r="B138"/>
  <c r="B140"/>
  <c r="C51"/>
  <c r="D51"/>
  <c r="G51"/>
  <c r="H51"/>
  <c r="I51"/>
  <c r="J51"/>
  <c r="K51"/>
  <c r="C52"/>
  <c r="D52"/>
  <c r="F52"/>
  <c r="G52"/>
  <c r="H52"/>
  <c r="I52"/>
  <c r="J52"/>
  <c r="K52"/>
  <c r="C53"/>
  <c r="D53"/>
  <c r="F53"/>
  <c r="G53"/>
  <c r="H53"/>
  <c r="I53"/>
  <c r="J53"/>
  <c r="K53"/>
  <c r="C54"/>
  <c r="D54"/>
  <c r="F54"/>
  <c r="G54"/>
  <c r="H54"/>
  <c r="I54"/>
  <c r="J54"/>
  <c r="K54"/>
  <c r="C55"/>
  <c r="D55"/>
  <c r="F55"/>
  <c r="G55"/>
  <c r="H55"/>
  <c r="I55"/>
  <c r="J55"/>
  <c r="K55"/>
  <c r="C56"/>
  <c r="D56"/>
  <c r="F56"/>
  <c r="G56"/>
  <c r="H56"/>
  <c r="I56"/>
  <c r="J56"/>
  <c r="K56"/>
  <c r="C58"/>
  <c r="D58"/>
  <c r="F58"/>
  <c r="G58"/>
  <c r="H58"/>
  <c r="I58"/>
  <c r="J58"/>
  <c r="K58"/>
  <c r="C59"/>
  <c r="D59"/>
  <c r="F59"/>
  <c r="G59"/>
  <c r="H59"/>
  <c r="I59"/>
  <c r="J59"/>
  <c r="K59"/>
  <c r="C60"/>
  <c r="D60"/>
  <c r="F60"/>
  <c r="G60"/>
  <c r="H60"/>
  <c r="I60"/>
  <c r="J60"/>
  <c r="K60"/>
  <c r="C62"/>
  <c r="D62"/>
  <c r="F62"/>
  <c r="G62"/>
  <c r="H62"/>
  <c r="I62"/>
  <c r="J62"/>
  <c r="K62"/>
  <c r="C63"/>
  <c r="D63"/>
  <c r="F63"/>
  <c r="G63"/>
  <c r="H63"/>
  <c r="I63"/>
  <c r="J63"/>
  <c r="K63"/>
  <c r="C64"/>
  <c r="D64"/>
  <c r="F64"/>
  <c r="G64"/>
  <c r="H64"/>
  <c r="I64"/>
  <c r="J64"/>
  <c r="K64"/>
  <c r="C65"/>
  <c r="D65"/>
  <c r="F65"/>
  <c r="G65"/>
  <c r="H65"/>
  <c r="I65"/>
  <c r="J65"/>
  <c r="K65"/>
  <c r="C66"/>
  <c r="D66"/>
  <c r="F66"/>
  <c r="G66"/>
  <c r="H66"/>
  <c r="I66"/>
  <c r="J66"/>
  <c r="K66"/>
  <c r="C67"/>
  <c r="D67"/>
  <c r="F67"/>
  <c r="G67"/>
  <c r="H67"/>
  <c r="I67"/>
  <c r="J67"/>
  <c r="K67"/>
  <c r="C68"/>
  <c r="D68"/>
  <c r="F68"/>
  <c r="G68"/>
  <c r="H68"/>
  <c r="I68"/>
  <c r="J68"/>
  <c r="K68"/>
  <c r="C69"/>
  <c r="D69"/>
  <c r="F69"/>
  <c r="G69"/>
  <c r="H69"/>
  <c r="I69"/>
  <c r="J69"/>
  <c r="K69"/>
  <c r="C71"/>
  <c r="D71"/>
  <c r="F71"/>
  <c r="G71"/>
  <c r="H71"/>
  <c r="I71"/>
  <c r="J71"/>
  <c r="K71"/>
  <c r="C72"/>
  <c r="D72"/>
  <c r="H72"/>
  <c r="I72"/>
  <c r="J72"/>
  <c r="K72"/>
  <c r="C73"/>
  <c r="D73"/>
  <c r="F73"/>
  <c r="G73"/>
  <c r="H73"/>
  <c r="I73"/>
  <c r="J73"/>
  <c r="K73"/>
  <c r="C74"/>
  <c r="D74"/>
  <c r="F74"/>
  <c r="G74"/>
  <c r="H74"/>
  <c r="I74"/>
  <c r="J74"/>
  <c r="K74"/>
  <c r="C75"/>
  <c r="D75"/>
  <c r="F75"/>
  <c r="G75"/>
  <c r="H75"/>
  <c r="I75"/>
  <c r="J75"/>
  <c r="K75"/>
  <c r="C76"/>
  <c r="D76"/>
  <c r="F76"/>
  <c r="G76"/>
  <c r="H76"/>
  <c r="I76"/>
  <c r="J76"/>
  <c r="K76"/>
  <c r="C77"/>
  <c r="D77"/>
  <c r="F77"/>
  <c r="G77"/>
  <c r="H77"/>
  <c r="I77"/>
  <c r="J77"/>
  <c r="K77"/>
  <c r="C78"/>
  <c r="D78"/>
  <c r="F78"/>
  <c r="G78"/>
  <c r="H78"/>
  <c r="I78"/>
  <c r="J78"/>
  <c r="K78"/>
  <c r="C79"/>
  <c r="D79"/>
  <c r="F79"/>
  <c r="G79"/>
  <c r="H79"/>
  <c r="I79"/>
  <c r="J79"/>
  <c r="K79"/>
  <c r="C80"/>
  <c r="D80"/>
  <c r="F80"/>
  <c r="G80"/>
  <c r="H80"/>
  <c r="I80"/>
  <c r="J80"/>
  <c r="K80"/>
  <c r="C81"/>
  <c r="D81"/>
  <c r="F81"/>
  <c r="G81"/>
  <c r="H81"/>
  <c r="I81"/>
  <c r="J81"/>
  <c r="K81"/>
  <c r="C82"/>
  <c r="D82"/>
  <c r="F82"/>
  <c r="G82"/>
  <c r="H82"/>
  <c r="I82"/>
  <c r="J82"/>
  <c r="K82"/>
  <c r="C83"/>
  <c r="D83"/>
  <c r="F83"/>
  <c r="G83"/>
  <c r="H83"/>
  <c r="I83"/>
  <c r="J83"/>
  <c r="K83"/>
  <c r="C84"/>
  <c r="D84"/>
  <c r="F84"/>
  <c r="G84"/>
  <c r="H84"/>
  <c r="I84"/>
  <c r="J84"/>
  <c r="K84"/>
  <c r="C85"/>
  <c r="D85"/>
  <c r="F85"/>
  <c r="G85"/>
  <c r="H85"/>
  <c r="I85"/>
  <c r="J85"/>
  <c r="K85"/>
  <c r="C87"/>
  <c r="D87"/>
  <c r="F87"/>
  <c r="G87"/>
  <c r="H87"/>
  <c r="I87"/>
  <c r="J87"/>
  <c r="K87"/>
  <c r="C88"/>
  <c r="D88"/>
  <c r="F88"/>
  <c r="G88"/>
  <c r="H88"/>
  <c r="I88"/>
  <c r="J88"/>
  <c r="K88"/>
  <c r="C89"/>
  <c r="D89"/>
  <c r="F89"/>
  <c r="G89"/>
  <c r="H89"/>
  <c r="I89"/>
  <c r="J89"/>
  <c r="K89"/>
  <c r="C90"/>
  <c r="D90"/>
  <c r="F90"/>
  <c r="G90"/>
  <c r="H90"/>
  <c r="I90"/>
  <c r="J90"/>
  <c r="K90"/>
  <c r="C92"/>
  <c r="D92"/>
  <c r="F92"/>
  <c r="G92"/>
  <c r="H92"/>
  <c r="I92"/>
  <c r="J92"/>
  <c r="K92"/>
  <c r="B52"/>
  <c r="B53"/>
  <c r="B54"/>
  <c r="B55"/>
  <c r="B56"/>
  <c r="B58"/>
  <c r="B59"/>
  <c r="B60"/>
  <c r="B62"/>
  <c r="B63"/>
  <c r="B64"/>
  <c r="B65"/>
  <c r="B66"/>
  <c r="B67"/>
  <c r="B68"/>
  <c r="B69"/>
  <c r="B71"/>
  <c r="B72"/>
  <c r="B73"/>
  <c r="B74"/>
  <c r="B75"/>
  <c r="B76"/>
  <c r="B77"/>
  <c r="B78"/>
  <c r="B79"/>
  <c r="B80"/>
  <c r="B81"/>
  <c r="B82"/>
  <c r="B83"/>
  <c r="B84"/>
  <c r="B85"/>
  <c r="B87"/>
  <c r="B88"/>
  <c r="B89"/>
  <c r="B90"/>
  <c r="B92"/>
  <c r="B51"/>
  <c r="G76" i="6"/>
  <c r="F76"/>
  <c r="G124" i="3"/>
  <c r="F124"/>
  <c r="G76"/>
  <c r="F76"/>
  <c r="G120" i="1"/>
  <c r="F120"/>
  <c r="F72"/>
  <c r="G72"/>
  <c r="G72" i="6"/>
  <c r="F72"/>
  <c r="G120" i="3"/>
  <c r="F120"/>
  <c r="G72"/>
  <c r="F72"/>
  <c r="G117" i="2"/>
  <c r="F117"/>
  <c r="G69"/>
  <c r="F69"/>
  <c r="G110" i="3"/>
  <c r="F62"/>
  <c r="F110"/>
  <c r="G62"/>
  <c r="H106"/>
  <c r="G58"/>
  <c r="H10" i="6"/>
  <c r="G58"/>
  <c r="G106" i="3"/>
  <c r="I10" i="6"/>
  <c r="H58" s="1"/>
  <c r="I106" i="3"/>
  <c r="H58"/>
  <c r="J106"/>
  <c r="I58"/>
  <c r="J10" i="6"/>
  <c r="I58" s="1"/>
  <c r="K10"/>
  <c r="K106" i="3"/>
  <c r="J58"/>
  <c r="L106"/>
  <c r="K58"/>
  <c r="L10" i="6"/>
  <c r="K58" s="1"/>
  <c r="L58" i="3"/>
  <c r="H44"/>
  <c r="I44"/>
  <c r="J44"/>
  <c r="K44"/>
  <c r="L44"/>
  <c r="F140"/>
  <c r="G140"/>
  <c r="F92"/>
  <c r="H3" i="6"/>
  <c r="G51" s="1"/>
  <c r="H99" i="3"/>
  <c r="G99"/>
  <c r="G51"/>
  <c r="H51"/>
  <c r="I3" i="6"/>
  <c r="I99" i="3"/>
  <c r="J3" i="6"/>
  <c r="I51" s="1"/>
  <c r="J99" i="3"/>
  <c r="I51"/>
  <c r="J51"/>
  <c r="K3" i="6"/>
  <c r="J51" s="1"/>
  <c r="K99" i="3"/>
  <c r="L3" i="6"/>
  <c r="K51" s="1"/>
  <c r="L99" i="3"/>
  <c r="L51"/>
  <c r="K51"/>
  <c r="L140"/>
  <c r="K92"/>
  <c r="L92"/>
  <c r="H140"/>
  <c r="G92"/>
  <c r="K140"/>
  <c r="J92"/>
  <c r="I140"/>
  <c r="H92"/>
  <c r="H51" i="6"/>
  <c r="J140" i="3"/>
  <c r="I92"/>
  <c r="L58" i="6"/>
  <c r="G70" i="14"/>
  <c r="I70"/>
  <c r="K70"/>
  <c r="F71"/>
  <c r="H71"/>
  <c r="J71"/>
  <c r="L71"/>
  <c r="G72"/>
  <c r="I72"/>
  <c r="K72"/>
  <c r="F73"/>
  <c r="H73"/>
  <c r="J73"/>
  <c r="L73"/>
  <c r="G74"/>
  <c r="I74"/>
  <c r="K74"/>
  <c r="F75"/>
  <c r="H75"/>
  <c r="J75"/>
  <c r="L75"/>
  <c r="G76"/>
  <c r="I76"/>
  <c r="K76"/>
  <c r="F77"/>
  <c r="H77"/>
  <c r="J77"/>
  <c r="L77"/>
  <c r="G78"/>
  <c r="I78"/>
  <c r="K78"/>
  <c r="F79"/>
  <c r="H79"/>
  <c r="J79"/>
  <c r="L79"/>
  <c r="G80"/>
  <c r="I80"/>
  <c r="K80"/>
  <c r="F81"/>
  <c r="H81"/>
  <c r="J81"/>
  <c r="L81"/>
  <c r="G82"/>
  <c r="I82"/>
  <c r="K82"/>
  <c r="F83"/>
  <c r="H83"/>
  <c r="J83"/>
  <c r="L83"/>
  <c r="F116"/>
  <c r="L116"/>
  <c r="G117"/>
  <c r="F118"/>
  <c r="L118"/>
  <c r="G119"/>
  <c r="F120"/>
  <c r="L120"/>
  <c r="G121"/>
  <c r="F122"/>
  <c r="L122"/>
  <c r="G123"/>
  <c r="F124"/>
  <c r="L124"/>
  <c r="G125"/>
  <c r="F126"/>
  <c r="L126"/>
  <c r="G127"/>
  <c r="F128"/>
  <c r="L128"/>
  <c r="G129"/>
  <c r="F70"/>
  <c r="H70"/>
  <c r="J70"/>
  <c r="G71"/>
  <c r="I71"/>
  <c r="K71"/>
  <c r="F72"/>
  <c r="H72"/>
  <c r="J72"/>
  <c r="G73"/>
  <c r="I73"/>
  <c r="K73"/>
  <c r="F74"/>
  <c r="H74"/>
  <c r="J74"/>
  <c r="G75"/>
  <c r="I75"/>
  <c r="K75"/>
  <c r="F76"/>
  <c r="H76"/>
  <c r="J76"/>
  <c r="G77"/>
  <c r="I77"/>
  <c r="K77"/>
  <c r="F78"/>
  <c r="H78"/>
  <c r="J78"/>
  <c r="G79"/>
  <c r="I79"/>
  <c r="K79"/>
  <c r="F80"/>
  <c r="H80"/>
  <c r="J80"/>
  <c r="G81"/>
  <c r="I81"/>
  <c r="K81"/>
  <c r="F82"/>
  <c r="H82"/>
  <c r="J82"/>
  <c r="G83"/>
  <c r="I83"/>
  <c r="K83"/>
  <c r="L51" i="6" l="1"/>
  <c r="I88" i="2"/>
  <c r="F89"/>
  <c r="K90"/>
  <c r="G138"/>
  <c r="H56" i="6"/>
  <c r="J58"/>
  <c r="J88" i="2"/>
  <c r="E89"/>
  <c r="J90"/>
  <c r="I137"/>
  <c r="F138"/>
  <c r="H87" i="6"/>
  <c r="G90" i="2"/>
</calcChain>
</file>

<file path=xl/sharedStrings.xml><?xml version="1.0" encoding="utf-8"?>
<sst xmlns="http://schemas.openxmlformats.org/spreadsheetml/2006/main" count="1356" uniqueCount="86">
  <si>
    <t>Population</t>
  </si>
  <si>
    <t>AREANAME</t>
  </si>
  <si>
    <t>NEW YORK CITY</t>
  </si>
  <si>
    <t>Bronx</t>
  </si>
  <si>
    <t>Kings</t>
  </si>
  <si>
    <t>New York</t>
  </si>
  <si>
    <t>Queens</t>
  </si>
  <si>
    <t>Richmond</t>
  </si>
  <si>
    <t>LONG ISLAND</t>
  </si>
  <si>
    <t>Nassau</t>
  </si>
  <si>
    <t>Suffolk</t>
  </si>
  <si>
    <t>MID HUDSON</t>
  </si>
  <si>
    <t>Dutchess</t>
  </si>
  <si>
    <t>Orange</t>
  </si>
  <si>
    <t>Putnam</t>
  </si>
  <si>
    <t>Rockland</t>
  </si>
  <si>
    <t>Sullivan</t>
  </si>
  <si>
    <t>Ulster</t>
  </si>
  <si>
    <t>Westchester</t>
  </si>
  <si>
    <t>NEW JERSEY</t>
  </si>
  <si>
    <t>Bergen</t>
  </si>
  <si>
    <t>Essex</t>
  </si>
  <si>
    <t>Hudson</t>
  </si>
  <si>
    <t>Hunterdon</t>
  </si>
  <si>
    <t>Mercer</t>
  </si>
  <si>
    <t>Middlesex</t>
  </si>
  <si>
    <t>Monmouth</t>
  </si>
  <si>
    <t xml:space="preserve">Morris </t>
  </si>
  <si>
    <t xml:space="preserve">Ocean </t>
  </si>
  <si>
    <t xml:space="preserve">Passaic </t>
  </si>
  <si>
    <t xml:space="preserve">Somerset </t>
  </si>
  <si>
    <t xml:space="preserve">Sussex </t>
  </si>
  <si>
    <t xml:space="preserve">Union </t>
  </si>
  <si>
    <t xml:space="preserve">Warren </t>
  </si>
  <si>
    <t>CONNECTICUT</t>
  </si>
  <si>
    <t>Fairfield</t>
  </si>
  <si>
    <t>Litchfield</t>
  </si>
  <si>
    <t>New Haven</t>
  </si>
  <si>
    <t>REGION</t>
  </si>
  <si>
    <t>Group Quarters</t>
  </si>
  <si>
    <t>Household Population</t>
  </si>
  <si>
    <t xml:space="preserve">CONNECTICUT </t>
  </si>
  <si>
    <t xml:space="preserve">Fairfield </t>
  </si>
  <si>
    <t xml:space="preserve">Litchfield </t>
  </si>
  <si>
    <t xml:space="preserve">New Haven </t>
  </si>
  <si>
    <t>Households</t>
  </si>
  <si>
    <t>Civilian Labor Force</t>
  </si>
  <si>
    <t>Employed Labor Force</t>
  </si>
  <si>
    <t>Average Household Size</t>
  </si>
  <si>
    <t>Total Employment</t>
  </si>
  <si>
    <t>Payroll Employment</t>
  </si>
  <si>
    <t>(in 000s)</t>
  </si>
  <si>
    <t>Change in Population</t>
  </si>
  <si>
    <t>1970-80</t>
  </si>
  <si>
    <t>1980-90</t>
  </si>
  <si>
    <t>1990-00</t>
  </si>
  <si>
    <t>2000-05</t>
  </si>
  <si>
    <t>2005-10</t>
  </si>
  <si>
    <t>2010-15</t>
  </si>
  <si>
    <t>2015-20</t>
  </si>
  <si>
    <t>2020-25</t>
  </si>
  <si>
    <t>2030-35</t>
  </si>
  <si>
    <t>2005-35</t>
  </si>
  <si>
    <t>Household Population Change</t>
  </si>
  <si>
    <t>Civilian Labor Force Change</t>
  </si>
  <si>
    <t>Employed Civilian Labor Force Change</t>
  </si>
  <si>
    <t>Households Change</t>
  </si>
  <si>
    <t>Group Quarters Change</t>
  </si>
  <si>
    <t>Total Employment Change</t>
  </si>
  <si>
    <t>Payroll Employment Change</t>
  </si>
  <si>
    <t>Proprietors Employment Change</t>
  </si>
  <si>
    <t>Proprietors Employment</t>
  </si>
  <si>
    <t>Total Employment Average Annual Growth Rate</t>
  </si>
  <si>
    <t>Payroll Employment Average Annual Growth Rate</t>
  </si>
  <si>
    <t>Proprietors Employment Average Annual Growth Rate</t>
  </si>
  <si>
    <t>Population Average Annual Growth Rate</t>
  </si>
  <si>
    <t>Civilian Labor Force Average Annual Growth Rate</t>
  </si>
  <si>
    <t>Employed Civilian Labor Force Average Annual Growth Rate</t>
  </si>
  <si>
    <t>Households Average Annual Growth Rate</t>
  </si>
  <si>
    <t>Group Quarters Average Annual Growth Rate</t>
  </si>
  <si>
    <t>Household Population Average Annual Growth Rate</t>
  </si>
  <si>
    <t>Average Household Size Change</t>
  </si>
  <si>
    <t>2025-30</t>
  </si>
  <si>
    <t>FWG Meeting #6</t>
  </si>
  <si>
    <t>March 8, 2008</t>
  </si>
  <si>
    <t>Final County Projections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</si>
</sst>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0.0"/>
    <numFmt numFmtId="165" formatCode="#,##0.0"/>
    <numFmt numFmtId="166" formatCode="0.0%"/>
    <numFmt numFmtId="175" formatCode="0.00000"/>
  </numFmts>
  <fonts count="14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"/>
      <family val="2"/>
    </font>
    <font>
      <sz val="10"/>
      <color indexed="8"/>
      <name val="Arial Narrow"/>
      <family val="2"/>
    </font>
    <font>
      <sz val="10"/>
      <color indexed="22"/>
      <name val="Arial Narrow"/>
      <family val="2"/>
    </font>
    <font>
      <b/>
      <sz val="10"/>
      <color indexed="48"/>
      <name val="Arial Narrow"/>
      <family val="2"/>
    </font>
    <font>
      <sz val="10"/>
      <color indexed="48"/>
      <name val="Arial Narrow"/>
      <family val="2"/>
    </font>
    <font>
      <b/>
      <sz val="10"/>
      <color indexed="22"/>
      <name val="Arial Narrow"/>
      <family val="2"/>
    </font>
    <font>
      <sz val="18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9" fontId="1" fillId="0" borderId="0" applyFont="0" applyFill="0" applyBorder="0" applyAlignment="0" applyProtection="0"/>
  </cellStyleXfs>
  <cellXfs count="151">
    <xf numFmtId="0" fontId="0" fillId="0" borderId="0" xfId="0"/>
    <xf numFmtId="0" fontId="3" fillId="0" borderId="1" xfId="0" applyFont="1" applyBorder="1"/>
    <xf numFmtId="0" fontId="4" fillId="2" borderId="1" xfId="0" applyFont="1" applyFill="1" applyBorder="1" applyAlignment="1">
      <alignment horizontal="center"/>
    </xf>
    <xf numFmtId="0" fontId="4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0" fontId="5" fillId="2" borderId="1" xfId="2" applyFont="1" applyFill="1" applyBorder="1" applyAlignment="1">
      <alignment horizontal="center"/>
    </xf>
    <xf numFmtId="0" fontId="4" fillId="0" borderId="1" xfId="0" applyFont="1" applyFill="1" applyBorder="1"/>
    <xf numFmtId="0" fontId="7" fillId="0" borderId="1" xfId="2" applyFont="1" applyFill="1" applyBorder="1" applyAlignment="1">
      <alignment horizontal="left" wrapText="1"/>
    </xf>
    <xf numFmtId="0" fontId="8" fillId="2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164" fontId="3" fillId="0" borderId="1" xfId="0" applyNumberFormat="1" applyFont="1" applyBorder="1" applyAlignment="1">
      <alignment horizontal="right"/>
    </xf>
    <xf numFmtId="1" fontId="4" fillId="2" borderId="1" xfId="0" applyNumberFormat="1" applyFont="1" applyFill="1" applyBorder="1" applyAlignment="1">
      <alignment horizontal="right"/>
    </xf>
    <xf numFmtId="165" fontId="4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165" fontId="3" fillId="0" borderId="1" xfId="0" applyNumberFormat="1" applyFont="1" applyBorder="1" applyAlignment="1">
      <alignment horizontal="right"/>
    </xf>
    <xf numFmtId="164" fontId="3" fillId="0" borderId="1" xfId="0" applyNumberFormat="1" applyFont="1" applyBorder="1"/>
    <xf numFmtId="1" fontId="4" fillId="2" borderId="1" xfId="0" applyNumberFormat="1" applyFont="1" applyFill="1" applyBorder="1"/>
    <xf numFmtId="4" fontId="4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3" fillId="2" borderId="1" xfId="0" applyNumberFormat="1" applyFont="1" applyFill="1" applyBorder="1" applyAlignment="1">
      <alignment horizontal="right"/>
    </xf>
    <xf numFmtId="0" fontId="3" fillId="0" borderId="2" xfId="0" applyFont="1" applyBorder="1"/>
    <xf numFmtId="0" fontId="3" fillId="0" borderId="3" xfId="0" applyFont="1" applyBorder="1"/>
    <xf numFmtId="0" fontId="5" fillId="2" borderId="4" xfId="2" applyFont="1" applyFill="1" applyBorder="1" applyAlignment="1">
      <alignment horizontal="center"/>
    </xf>
    <xf numFmtId="0" fontId="4" fillId="0" borderId="4" xfId="0" applyFont="1" applyFill="1" applyBorder="1"/>
    <xf numFmtId="0" fontId="7" fillId="0" borderId="4" xfId="2" applyFont="1" applyFill="1" applyBorder="1" applyAlignment="1">
      <alignment horizontal="left" wrapText="1"/>
    </xf>
    <xf numFmtId="0" fontId="8" fillId="2" borderId="4" xfId="0" applyFont="1" applyFill="1" applyBorder="1"/>
    <xf numFmtId="0" fontId="4" fillId="0" borderId="4" xfId="0" applyFont="1" applyBorder="1"/>
    <xf numFmtId="0" fontId="4" fillId="0" borderId="5" xfId="0" applyFont="1" applyBorder="1"/>
    <xf numFmtId="165" fontId="4" fillId="0" borderId="6" xfId="0" applyNumberFormat="1" applyFont="1" applyBorder="1" applyAlignment="1">
      <alignment horizontal="right"/>
    </xf>
    <xf numFmtId="0" fontId="3" fillId="2" borderId="4" xfId="0" applyFont="1" applyFill="1" applyBorder="1"/>
    <xf numFmtId="0" fontId="4" fillId="2" borderId="7" xfId="0" applyFont="1" applyFill="1" applyBorder="1" applyAlignment="1">
      <alignment horizontal="center"/>
    </xf>
    <xf numFmtId="165" fontId="4" fillId="0" borderId="8" xfId="0" applyNumberFormat="1" applyFont="1" applyBorder="1" applyAlignment="1">
      <alignment horizontal="right"/>
    </xf>
    <xf numFmtId="164" fontId="3" fillId="0" borderId="2" xfId="0" applyNumberFormat="1" applyFont="1" applyBorder="1" applyAlignment="1">
      <alignment horizontal="center"/>
    </xf>
    <xf numFmtId="165" fontId="4" fillId="0" borderId="7" xfId="0" applyNumberFormat="1" applyFont="1" applyBorder="1"/>
    <xf numFmtId="165" fontId="3" fillId="0" borderId="7" xfId="0" applyNumberFormat="1" applyFont="1" applyBorder="1"/>
    <xf numFmtId="0" fontId="3" fillId="0" borderId="9" xfId="0" applyFont="1" applyBorder="1"/>
    <xf numFmtId="0" fontId="0" fillId="0" borderId="0" xfId="0" applyBorder="1"/>
    <xf numFmtId="0" fontId="3" fillId="0" borderId="0" xfId="0" applyFont="1" applyBorder="1"/>
    <xf numFmtId="0" fontId="3" fillId="0" borderId="0" xfId="0" applyFont="1" applyFill="1" applyBorder="1"/>
    <xf numFmtId="0" fontId="4" fillId="0" borderId="0" xfId="0" applyFont="1" applyBorder="1"/>
    <xf numFmtId="165" fontId="3" fillId="0" borderId="0" xfId="0" applyNumberFormat="1" applyFont="1" applyBorder="1"/>
    <xf numFmtId="0" fontId="10" fillId="0" borderId="0" xfId="0" applyFont="1" applyBorder="1"/>
    <xf numFmtId="0" fontId="3" fillId="0" borderId="0" xfId="0" applyFont="1"/>
    <xf numFmtId="0" fontId="3" fillId="0" borderId="10" xfId="0" applyFont="1" applyBorder="1"/>
    <xf numFmtId="0" fontId="5" fillId="2" borderId="3" xfId="2" applyFont="1" applyFill="1" applyBorder="1" applyAlignment="1">
      <alignment horizontal="center"/>
    </xf>
    <xf numFmtId="0" fontId="5" fillId="2" borderId="11" xfId="2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165" fontId="4" fillId="0" borderId="1" xfId="0" applyNumberFormat="1" applyFont="1" applyBorder="1" applyAlignment="1" applyProtection="1">
      <alignment horizontal="right"/>
    </xf>
    <xf numFmtId="165" fontId="4" fillId="0" borderId="0" xfId="0" applyNumberFormat="1" applyFont="1" applyBorder="1"/>
    <xf numFmtId="165" fontId="4" fillId="0" borderId="0" xfId="0" applyNumberFormat="1" applyFont="1" applyFill="1" applyBorder="1"/>
    <xf numFmtId="165" fontId="4" fillId="0" borderId="0" xfId="0" applyNumberFormat="1" applyFont="1" applyBorder="1" applyAlignment="1">
      <alignment horizontal="center"/>
    </xf>
    <xf numFmtId="165" fontId="3" fillId="0" borderId="0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5" fontId="4" fillId="0" borderId="0" xfId="0" applyNumberFormat="1" applyFont="1" applyBorder="1" applyAlignment="1">
      <alignment horizontal="right"/>
    </xf>
    <xf numFmtId="165" fontId="3" fillId="0" borderId="0" xfId="0" applyNumberFormat="1" applyFont="1" applyBorder="1" applyAlignment="1">
      <alignment horizontal="right"/>
    </xf>
    <xf numFmtId="1" fontId="4" fillId="2" borderId="11" xfId="0" applyNumberFormat="1" applyFont="1" applyFill="1" applyBorder="1" applyAlignment="1">
      <alignment horizontal="center"/>
    </xf>
    <xf numFmtId="0" fontId="3" fillId="0" borderId="13" xfId="0" applyFont="1" applyBorder="1"/>
    <xf numFmtId="165" fontId="9" fillId="0" borderId="0" xfId="0" applyNumberFormat="1" applyFont="1" applyFill="1" applyBorder="1"/>
    <xf numFmtId="164" fontId="3" fillId="0" borderId="2" xfId="0" applyNumberFormat="1" applyFont="1" applyBorder="1" applyAlignment="1">
      <alignment horizontal="right"/>
    </xf>
    <xf numFmtId="164" fontId="3" fillId="0" borderId="2" xfId="0" applyNumberFormat="1" applyFont="1" applyBorder="1"/>
    <xf numFmtId="4" fontId="4" fillId="0" borderId="0" xfId="0" applyNumberFormat="1" applyFont="1" applyBorder="1" applyAlignment="1">
      <alignment horizontal="right"/>
    </xf>
    <xf numFmtId="4" fontId="4" fillId="0" borderId="0" xfId="0" applyNumberFormat="1" applyFont="1" applyBorder="1"/>
    <xf numFmtId="4" fontId="9" fillId="0" borderId="0" xfId="0" applyNumberFormat="1" applyFont="1" applyFill="1" applyBorder="1"/>
    <xf numFmtId="164" fontId="3" fillId="0" borderId="0" xfId="0" applyNumberFormat="1" applyFont="1" applyBorder="1" applyAlignment="1">
      <alignment horizontal="right"/>
    </xf>
    <xf numFmtId="164" fontId="3" fillId="0" borderId="0" xfId="0" applyNumberFormat="1" applyFont="1" applyBorder="1"/>
    <xf numFmtId="166" fontId="4" fillId="0" borderId="1" xfId="3" applyNumberFormat="1" applyFont="1" applyBorder="1" applyAlignment="1">
      <alignment horizontal="right"/>
    </xf>
    <xf numFmtId="166" fontId="4" fillId="0" borderId="1" xfId="3" applyNumberFormat="1" applyFont="1" applyFill="1" applyBorder="1" applyAlignment="1">
      <alignment horizontal="right"/>
    </xf>
    <xf numFmtId="166" fontId="4" fillId="0" borderId="1" xfId="0" applyNumberFormat="1" applyFont="1" applyBorder="1" applyAlignment="1">
      <alignment horizontal="right"/>
    </xf>
    <xf numFmtId="166" fontId="3" fillId="0" borderId="1" xfId="3" applyNumberFormat="1" applyFont="1" applyBorder="1" applyAlignment="1">
      <alignment horizontal="right"/>
    </xf>
    <xf numFmtId="166" fontId="3" fillId="0" borderId="1" xfId="3" applyNumberFormat="1" applyFont="1" applyFill="1" applyBorder="1" applyAlignment="1">
      <alignment horizontal="right"/>
    </xf>
    <xf numFmtId="166" fontId="3" fillId="0" borderId="1" xfId="0" applyNumberFormat="1" applyFont="1" applyBorder="1" applyAlignment="1">
      <alignment horizontal="right"/>
    </xf>
    <xf numFmtId="166" fontId="4" fillId="2" borderId="1" xfId="3" applyNumberFormat="1" applyFont="1" applyFill="1" applyBorder="1" applyAlignment="1">
      <alignment horizontal="right"/>
    </xf>
    <xf numFmtId="166" fontId="3" fillId="2" borderId="1" xfId="0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right"/>
    </xf>
    <xf numFmtId="166" fontId="4" fillId="0" borderId="7" xfId="0" applyNumberFormat="1" applyFont="1" applyBorder="1" applyAlignment="1">
      <alignment horizontal="right"/>
    </xf>
    <xf numFmtId="166" fontId="3" fillId="0" borderId="7" xfId="0" applyNumberFormat="1" applyFont="1" applyBorder="1" applyAlignment="1">
      <alignment horizontal="right"/>
    </xf>
    <xf numFmtId="166" fontId="3" fillId="2" borderId="7" xfId="0" applyNumberFormat="1" applyFont="1" applyFill="1" applyBorder="1" applyAlignment="1">
      <alignment horizontal="right"/>
    </xf>
    <xf numFmtId="166" fontId="4" fillId="0" borderId="6" xfId="3" applyNumberFormat="1" applyFont="1" applyBorder="1" applyAlignment="1">
      <alignment horizontal="right"/>
    </xf>
    <xf numFmtId="166" fontId="4" fillId="0" borderId="6" xfId="3" applyNumberFormat="1" applyFont="1" applyFill="1" applyBorder="1" applyAlignment="1">
      <alignment horizontal="right"/>
    </xf>
    <xf numFmtId="166" fontId="4" fillId="0" borderId="8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165" fontId="11" fillId="2" borderId="1" xfId="0" applyNumberFormat="1" applyFont="1" applyFill="1" applyBorder="1" applyAlignment="1">
      <alignment horizontal="right"/>
    </xf>
    <xf numFmtId="165" fontId="4" fillId="2" borderId="1" xfId="0" applyNumberFormat="1" applyFont="1" applyFill="1" applyBorder="1" applyAlignment="1">
      <alignment horizontal="right"/>
    </xf>
    <xf numFmtId="165" fontId="4" fillId="0" borderId="7" xfId="0" applyNumberFormat="1" applyFont="1" applyBorder="1" applyAlignment="1">
      <alignment horizontal="right"/>
    </xf>
    <xf numFmtId="165" fontId="3" fillId="0" borderId="7" xfId="0" applyNumberFormat="1" applyFont="1" applyBorder="1" applyAlignment="1">
      <alignment horizontal="right"/>
    </xf>
    <xf numFmtId="165" fontId="3" fillId="2" borderId="7" xfId="0" applyNumberFormat="1" applyFont="1" applyFill="1" applyBorder="1" applyAlignment="1">
      <alignment horizontal="right"/>
    </xf>
    <xf numFmtId="4" fontId="4" fillId="0" borderId="1" xfId="0" applyNumberFormat="1" applyFont="1" applyFill="1" applyBorder="1" applyAlignment="1">
      <alignment horizontal="right"/>
    </xf>
    <xf numFmtId="4" fontId="3" fillId="0" borderId="1" xfId="0" applyNumberFormat="1" applyFont="1" applyFill="1" applyBorder="1" applyAlignment="1">
      <alignment horizontal="right"/>
    </xf>
    <xf numFmtId="165" fontId="4" fillId="0" borderId="1" xfId="0" applyNumberFormat="1" applyFont="1" applyFill="1" applyBorder="1" applyAlignment="1">
      <alignment horizontal="right"/>
    </xf>
    <xf numFmtId="165" fontId="7" fillId="0" borderId="1" xfId="2" applyNumberFormat="1" applyFont="1" applyFill="1" applyBorder="1" applyAlignment="1">
      <alignment horizontal="right"/>
    </xf>
    <xf numFmtId="165" fontId="3" fillId="0" borderId="1" xfId="0" applyNumberFormat="1" applyFont="1" applyFill="1" applyBorder="1" applyAlignment="1">
      <alignment horizontal="right"/>
    </xf>
    <xf numFmtId="164" fontId="3" fillId="0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165" fontId="4" fillId="0" borderId="7" xfId="0" applyNumberFormat="1" applyFont="1" applyFill="1" applyBorder="1" applyAlignment="1">
      <alignment horizontal="right"/>
    </xf>
    <xf numFmtId="165" fontId="3" fillId="0" borderId="1" xfId="0" applyNumberFormat="1" applyFont="1" applyBorder="1" applyAlignment="1" applyProtection="1">
      <alignment horizontal="right"/>
    </xf>
    <xf numFmtId="165" fontId="3" fillId="0" borderId="7" xfId="0" applyNumberFormat="1" applyFon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164" fontId="4" fillId="0" borderId="7" xfId="0" applyNumberFormat="1" applyFont="1" applyFill="1" applyBorder="1" applyAlignment="1">
      <alignment horizontal="right"/>
    </xf>
    <xf numFmtId="164" fontId="3" fillId="0" borderId="7" xfId="0" applyNumberFormat="1" applyFont="1" applyFill="1" applyBorder="1" applyAlignment="1">
      <alignment horizontal="right"/>
    </xf>
    <xf numFmtId="165" fontId="3" fillId="0" borderId="1" xfId="1" applyNumberFormat="1" applyFont="1" applyFill="1" applyBorder="1" applyAlignment="1">
      <alignment horizontal="right"/>
    </xf>
    <xf numFmtId="165" fontId="8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3" fillId="2" borderId="7" xfId="0" applyFont="1" applyFill="1" applyBorder="1" applyAlignment="1">
      <alignment horizontal="right"/>
    </xf>
    <xf numFmtId="164" fontId="3" fillId="0" borderId="7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165" fontId="3" fillId="2" borderId="1" xfId="0" applyNumberFormat="1" applyFont="1" applyFill="1" applyBorder="1" applyAlignment="1" applyProtection="1">
      <alignment horizontal="right"/>
    </xf>
    <xf numFmtId="165" fontId="4" fillId="0" borderId="6" xfId="0" applyNumberFormat="1" applyFont="1" applyFill="1" applyBorder="1" applyAlignment="1">
      <alignment horizontal="right"/>
    </xf>
    <xf numFmtId="4" fontId="11" fillId="2" borderId="1" xfId="0" applyNumberFormat="1" applyFont="1" applyFill="1" applyBorder="1" applyAlignment="1">
      <alignment horizontal="right"/>
    </xf>
    <xf numFmtId="4" fontId="4" fillId="2" borderId="1" xfId="0" applyNumberFormat="1" applyFont="1" applyFill="1" applyBorder="1" applyAlignment="1">
      <alignment horizontal="right"/>
    </xf>
    <xf numFmtId="2" fontId="3" fillId="0" borderId="0" xfId="0" applyNumberFormat="1" applyFont="1" applyBorder="1"/>
    <xf numFmtId="164" fontId="4" fillId="0" borderId="0" xfId="0" applyNumberFormat="1" applyFont="1" applyBorder="1"/>
    <xf numFmtId="164" fontId="3" fillId="0" borderId="0" xfId="0" applyNumberFormat="1" applyFont="1"/>
    <xf numFmtId="164" fontId="4" fillId="0" borderId="0" xfId="0" applyNumberFormat="1" applyFont="1"/>
    <xf numFmtId="2" fontId="3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center"/>
    </xf>
    <xf numFmtId="175" fontId="3" fillId="0" borderId="0" xfId="0" applyNumberFormat="1" applyFont="1" applyBorder="1"/>
    <xf numFmtId="164" fontId="4" fillId="0" borderId="0" xfId="0" applyNumberFormat="1" applyFont="1" applyFill="1" applyBorder="1"/>
    <xf numFmtId="0" fontId="12" fillId="0" borderId="0" xfId="0" applyFont="1"/>
    <xf numFmtId="49" fontId="12" fillId="0" borderId="0" xfId="0" applyNumberFormat="1" applyFont="1"/>
    <xf numFmtId="10" fontId="3" fillId="0" borderId="0" xfId="0" applyNumberFormat="1" applyFont="1" applyBorder="1"/>
    <xf numFmtId="164" fontId="3" fillId="3" borderId="1" xfId="0" applyNumberFormat="1" applyFont="1" applyFill="1" applyBorder="1" applyAlignment="1">
      <alignment horizontal="right"/>
    </xf>
    <xf numFmtId="165" fontId="3" fillId="0" borderId="0" xfId="0" applyNumberFormat="1" applyFont="1" applyFill="1" applyBorder="1"/>
    <xf numFmtId="0" fontId="13" fillId="0" borderId="0" xfId="0" applyFont="1" applyBorder="1"/>
    <xf numFmtId="0" fontId="4" fillId="0" borderId="14" xfId="0" applyFont="1" applyBorder="1" applyAlignment="1">
      <alignment horizontal="center"/>
    </xf>
    <xf numFmtId="0" fontId="0" fillId="0" borderId="15" xfId="0" applyBorder="1" applyAlignment="1"/>
    <xf numFmtId="0" fontId="0" fillId="0" borderId="16" xfId="0" applyBorder="1" applyAlignment="1"/>
    <xf numFmtId="0" fontId="3" fillId="0" borderId="15" xfId="0" applyFont="1" applyBorder="1" applyAlignment="1"/>
    <xf numFmtId="0" fontId="3" fillId="0" borderId="16" xfId="0" applyFont="1" applyBorder="1" applyAlignment="1"/>
    <xf numFmtId="0" fontId="4" fillId="0" borderId="17" xfId="0" applyFont="1" applyBorder="1" applyAlignment="1">
      <alignment horizontal="center"/>
    </xf>
    <xf numFmtId="0" fontId="0" fillId="0" borderId="18" xfId="0" applyBorder="1" applyAlignment="1"/>
    <xf numFmtId="0" fontId="0" fillId="0" borderId="19" xfId="0" applyBorder="1" applyAlignment="1"/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</cellXfs>
  <cellStyles count="4">
    <cellStyle name="Comma" xfId="1" builtinId="3"/>
    <cellStyle name="Normal" xfId="0" builtinId="0"/>
    <cellStyle name="Normal_Sheet1" xfId="2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rbanomics\Projects\260%20NYMTC%20MOU\Task%205.4.1\Updated%20Forecasts\Headship%20Ratios%202000%20NYC%20LI%20MH%20NJ%20CT.x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chnical\Forecasts\2.%20Final\2035%20Forecasts\Final%20Forecasts\Employment\NJ%20Redistribution\Final_NJnewEMP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g Chart"/>
      <sheetName val="REGION"/>
      <sheetName val="MH CO'S"/>
      <sheetName val="LI CO'S"/>
      <sheetName val="NYC BOROS"/>
      <sheetName val="NYC"/>
      <sheetName val="LI"/>
      <sheetName val="MH"/>
      <sheetName val="NJ &amp; CT"/>
      <sheetName val="HSLD SIZE"/>
      <sheetName val="RAW DATA - NYS"/>
      <sheetName val="RAW DATA - NJ CT"/>
      <sheetName val="RAW DATA - MH"/>
      <sheetName val="RAW DATA - N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99">
          <cell r="CC99">
            <v>165056.605057829</v>
          </cell>
          <cell r="CH99">
            <v>168854.23688755685</v>
          </cell>
          <cell r="CM99">
            <v>179091.24510598084</v>
          </cell>
          <cell r="CR99">
            <v>186847.27206633973</v>
          </cell>
          <cell r="CW99">
            <v>192792.63949037131</v>
          </cell>
          <cell r="DB99">
            <v>197294.87899560723</v>
          </cell>
        </row>
      </sheetData>
      <sheetData sheetId="6" refreshError="1">
        <row r="3">
          <cell r="CC3">
            <v>441594.9577435031</v>
          </cell>
          <cell r="CH3">
            <v>444105.74529008369</v>
          </cell>
          <cell r="CM3">
            <v>444511.24537205708</v>
          </cell>
          <cell r="CR3">
            <v>453349.9176063998</v>
          </cell>
          <cell r="CW3">
            <v>462957.64088462223</v>
          </cell>
          <cell r="DB3">
            <v>464633.85308020661</v>
          </cell>
        </row>
        <row r="27">
          <cell r="CC27">
            <v>503131.17283082765</v>
          </cell>
          <cell r="CH27">
            <v>518278.81320105749</v>
          </cell>
          <cell r="CM27">
            <v>533786.41592714202</v>
          </cell>
          <cell r="CR27">
            <v>544330.25009970076</v>
          </cell>
          <cell r="CW27">
            <v>561391.80614278512</v>
          </cell>
          <cell r="DB27">
            <v>573637.29581276665</v>
          </cell>
        </row>
      </sheetData>
      <sheetData sheetId="7" refreshError="1">
        <row r="3">
          <cell r="CC3">
            <v>106900.36288815818</v>
          </cell>
          <cell r="CH3">
            <v>113645.19127642314</v>
          </cell>
          <cell r="CM3">
            <v>120502.08331254261</v>
          </cell>
          <cell r="CR3">
            <v>128264.87402077782</v>
          </cell>
          <cell r="CW3">
            <v>134220.7432683644</v>
          </cell>
          <cell r="DB3">
            <v>139786.40647304812</v>
          </cell>
        </row>
        <row r="27">
          <cell r="CC27">
            <v>128889.96551048724</v>
          </cell>
          <cell r="CH27">
            <v>136815.73243895386</v>
          </cell>
          <cell r="CM27">
            <v>144559.65069005513</v>
          </cell>
          <cell r="CR27">
            <v>152004.94903705883</v>
          </cell>
          <cell r="CW27">
            <v>158998.73006335882</v>
          </cell>
          <cell r="DB27">
            <v>164428.26637543587</v>
          </cell>
        </row>
        <row r="51">
          <cell r="CC51">
            <v>36010.692064920098</v>
          </cell>
          <cell r="CH51">
            <v>37567.484844026229</v>
          </cell>
          <cell r="CM51">
            <v>39919.034320551284</v>
          </cell>
          <cell r="CR51">
            <v>42025.212682899859</v>
          </cell>
          <cell r="CW51">
            <v>43530.275556758352</v>
          </cell>
          <cell r="DB51">
            <v>44798.250165025827</v>
          </cell>
        </row>
        <row r="75">
          <cell r="CC75">
            <v>94459.473820777814</v>
          </cell>
          <cell r="CH75">
            <v>106454.26143917214</v>
          </cell>
          <cell r="CM75">
            <v>101438.21087559315</v>
          </cell>
          <cell r="CR75">
            <v>104167.36655796113</v>
          </cell>
          <cell r="CW75">
            <v>105417.25340059804</v>
          </cell>
          <cell r="DB75">
            <v>104933.74609709557</v>
          </cell>
        </row>
        <row r="99">
          <cell r="CC99">
            <v>335004.46684879588</v>
          </cell>
          <cell r="CH99">
            <v>343010.1689076646</v>
          </cell>
          <cell r="CM99">
            <v>354444.99065954454</v>
          </cell>
          <cell r="CR99">
            <v>360349.13097917457</v>
          </cell>
          <cell r="CW99">
            <v>361618.89314220572</v>
          </cell>
          <cell r="DB99">
            <v>359420.49893696699</v>
          </cell>
        </row>
      </sheetData>
      <sheetData sheetId="8" refreshError="1">
        <row r="27">
          <cell r="CC27">
            <v>740822.12677638978</v>
          </cell>
          <cell r="CH27">
            <v>762173.95292490872</v>
          </cell>
          <cell r="CM27">
            <v>786908.7620532423</v>
          </cell>
          <cell r="CR27">
            <v>809910.80324198632</v>
          </cell>
          <cell r="CW27">
            <v>839075.07824433187</v>
          </cell>
          <cell r="DB27">
            <v>872833.78259825869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BA Tot Emp Region Final "/>
      <sheetName val="Proprietors Unchanged"/>
      <sheetName val="RBA Payroll Region Final"/>
    </sheetNames>
    <sheetDataSet>
      <sheetData sheetId="0"/>
      <sheetData sheetId="1">
        <row r="24">
          <cell r="G24">
            <v>107.48791</v>
          </cell>
          <cell r="H24">
            <v>103.01794000000001</v>
          </cell>
          <cell r="I24">
            <v>105.57669</v>
          </cell>
          <cell r="J24">
            <v>107.12393</v>
          </cell>
          <cell r="K24">
            <v>114.36483000000001</v>
          </cell>
          <cell r="L24">
            <v>126.64381</v>
          </cell>
        </row>
        <row r="25">
          <cell r="G25">
            <v>81.506219999999999</v>
          </cell>
          <cell r="H25">
            <v>85.134</v>
          </cell>
          <cell r="I25">
            <v>87.820599999999999</v>
          </cell>
          <cell r="J25">
            <v>88.633099999999999</v>
          </cell>
          <cell r="K25">
            <v>88.143000000000001</v>
          </cell>
          <cell r="L25">
            <v>87.532300000000006</v>
          </cell>
        </row>
        <row r="26">
          <cell r="G26">
            <v>54.948560000000001</v>
          </cell>
          <cell r="H26">
            <v>61.10819</v>
          </cell>
          <cell r="I26">
            <v>66.580539999999999</v>
          </cell>
          <cell r="J26">
            <v>70.729749999999996</v>
          </cell>
          <cell r="K26">
            <v>73.942830000000001</v>
          </cell>
          <cell r="L26">
            <v>77.066879999999998</v>
          </cell>
        </row>
        <row r="27">
          <cell r="G27">
            <v>25.299810000000001</v>
          </cell>
          <cell r="H27">
            <v>28.343879999999999</v>
          </cell>
          <cell r="I27">
            <v>31.042000000000002</v>
          </cell>
          <cell r="J27">
            <v>33.162199999999999</v>
          </cell>
          <cell r="K27">
            <v>34.391469999999998</v>
          </cell>
          <cell r="L27">
            <v>34.913800000000009</v>
          </cell>
        </row>
        <row r="28">
          <cell r="G28">
            <v>42.781080000000003</v>
          </cell>
          <cell r="H28">
            <v>46.681989999999999</v>
          </cell>
          <cell r="I28">
            <v>50.103370000000005</v>
          </cell>
          <cell r="J28">
            <v>52.729529999999997</v>
          </cell>
          <cell r="K28">
            <v>54.746070000000003</v>
          </cell>
          <cell r="L28">
            <v>56.696210000000001</v>
          </cell>
        </row>
        <row r="29">
          <cell r="G29">
            <v>74.06156</v>
          </cell>
          <cell r="H29">
            <v>76.513170000000002</v>
          </cell>
          <cell r="I29">
            <v>78.237080000000006</v>
          </cell>
          <cell r="J29">
            <v>78.24924</v>
          </cell>
          <cell r="K29">
            <v>77.180199999999999</v>
          </cell>
          <cell r="L29">
            <v>76.024199999999993</v>
          </cell>
        </row>
        <row r="30">
          <cell r="G30">
            <v>78.096639999999994</v>
          </cell>
          <cell r="H30">
            <v>80.606839999999991</v>
          </cell>
          <cell r="I30">
            <v>82.233999999999995</v>
          </cell>
          <cell r="J30">
            <v>82.292899999999989</v>
          </cell>
          <cell r="K30">
            <v>81.19189999999999</v>
          </cell>
          <cell r="L30">
            <v>79.972200000000001</v>
          </cell>
        </row>
        <row r="31">
          <cell r="G31">
            <v>89.166309999999996</v>
          </cell>
          <cell r="H31">
            <v>106.4371</v>
          </cell>
          <cell r="I31">
            <v>120.9545</v>
          </cell>
          <cell r="J31">
            <v>132.49639999999999</v>
          </cell>
          <cell r="K31">
            <v>140.393</v>
          </cell>
          <cell r="L31">
            <v>145.75629999999998</v>
          </cell>
        </row>
        <row r="32">
          <cell r="G32">
            <v>67.564509999999999</v>
          </cell>
          <cell r="H32">
            <v>76.78792</v>
          </cell>
          <cell r="I32">
            <v>84.054149999999993</v>
          </cell>
          <cell r="J32">
            <v>89.885229999999993</v>
          </cell>
          <cell r="K32">
            <v>94.268289999999993</v>
          </cell>
          <cell r="L32">
            <v>98.275829999999999</v>
          </cell>
        </row>
        <row r="33">
          <cell r="G33">
            <v>46.749780000000001</v>
          </cell>
          <cell r="H33">
            <v>50.878349999999998</v>
          </cell>
          <cell r="I33">
            <v>54.581769999999999</v>
          </cell>
          <cell r="J33">
            <v>57.36215</v>
          </cell>
          <cell r="K33">
            <v>59.530940000000001</v>
          </cell>
          <cell r="L33">
            <v>61.647040000000004</v>
          </cell>
        </row>
        <row r="34">
          <cell r="G34">
            <v>40.808630000000001</v>
          </cell>
          <cell r="H34">
            <v>44.671759999999999</v>
          </cell>
          <cell r="I34">
            <v>48.104390000000002</v>
          </cell>
          <cell r="J34">
            <v>50.707459999999998</v>
          </cell>
          <cell r="K34">
            <v>52.723030000000001</v>
          </cell>
          <cell r="L34">
            <v>54.682610000000004</v>
          </cell>
        </row>
        <row r="35">
          <cell r="G35">
            <v>25.463660000000001</v>
          </cell>
          <cell r="H35">
            <v>31.231099999999998</v>
          </cell>
          <cell r="I35">
            <v>36.156589999999994</v>
          </cell>
          <cell r="J35">
            <v>40.322110000000002</v>
          </cell>
          <cell r="K35">
            <v>43.651720000000005</v>
          </cell>
          <cell r="L35">
            <v>46.471849999999996</v>
          </cell>
        </row>
        <row r="36">
          <cell r="G36">
            <v>53.448730000000005</v>
          </cell>
          <cell r="H36">
            <v>61.976300000000002</v>
          </cell>
          <cell r="I36">
            <v>68.725250000000003</v>
          </cell>
          <cell r="J36">
            <v>74.175110000000004</v>
          </cell>
          <cell r="K36">
            <v>78.388539999999992</v>
          </cell>
          <cell r="L36">
            <v>81.921970000000002</v>
          </cell>
        </row>
        <row r="37">
          <cell r="G37">
            <v>11.517899999999999</v>
          </cell>
          <cell r="H37">
            <v>13.668749999999999</v>
          </cell>
          <cell r="I37">
            <v>15.568520000000001</v>
          </cell>
          <cell r="J37">
            <v>17.226710000000001</v>
          </cell>
          <cell r="K37">
            <v>18.618279999999999</v>
          </cell>
          <cell r="L37">
            <v>19.811029999999999</v>
          </cell>
        </row>
      </sheetData>
      <sheetData sheetId="2">
        <row r="24">
          <cell r="G24">
            <v>487.1</v>
          </cell>
          <cell r="H24">
            <v>498.7</v>
          </cell>
          <cell r="I24">
            <v>507.6</v>
          </cell>
          <cell r="J24">
            <v>520.4</v>
          </cell>
          <cell r="K24">
            <v>533.4</v>
          </cell>
          <cell r="L24">
            <v>545.06966921718697</v>
          </cell>
        </row>
        <row r="25">
          <cell r="G25">
            <v>390.2</v>
          </cell>
          <cell r="H25">
            <v>397.8</v>
          </cell>
          <cell r="I25">
            <v>403.7</v>
          </cell>
          <cell r="J25">
            <v>412.2</v>
          </cell>
          <cell r="K25">
            <v>420.7</v>
          </cell>
          <cell r="L25">
            <v>428.42951863372116</v>
          </cell>
        </row>
        <row r="26">
          <cell r="G26">
            <v>268.10000000000002</v>
          </cell>
          <cell r="H26">
            <v>284.2</v>
          </cell>
          <cell r="I26">
            <v>296.3</v>
          </cell>
          <cell r="J26">
            <v>314</v>
          </cell>
          <cell r="K26">
            <v>331.9</v>
          </cell>
          <cell r="L26">
            <v>348.01415475606831</v>
          </cell>
        </row>
        <row r="27">
          <cell r="G27">
            <v>58.1</v>
          </cell>
          <cell r="H27">
            <v>62.9</v>
          </cell>
          <cell r="I27">
            <v>66.599999999999994</v>
          </cell>
          <cell r="J27">
            <v>71.900000000000006</v>
          </cell>
          <cell r="K27">
            <v>77.236027288040304</v>
          </cell>
          <cell r="L27">
            <v>82.090936821584066</v>
          </cell>
        </row>
        <row r="28">
          <cell r="G28">
            <v>237.2</v>
          </cell>
          <cell r="H28">
            <v>249.6</v>
          </cell>
          <cell r="I28">
            <v>261.10000000000002</v>
          </cell>
          <cell r="J28">
            <v>274.89999999999998</v>
          </cell>
          <cell r="K28">
            <v>288.5</v>
          </cell>
          <cell r="L28">
            <v>301.39999999999998</v>
          </cell>
        </row>
        <row r="29">
          <cell r="G29">
            <v>438.40000000000003</v>
          </cell>
          <cell r="H29">
            <v>461.2</v>
          </cell>
          <cell r="I29">
            <v>478.5</v>
          </cell>
          <cell r="J29">
            <v>503.7</v>
          </cell>
          <cell r="K29">
            <v>529.1</v>
          </cell>
          <cell r="L29">
            <v>551.98358288056693</v>
          </cell>
        </row>
        <row r="30">
          <cell r="G30">
            <v>285</v>
          </cell>
          <cell r="H30">
            <v>299.90000000000003</v>
          </cell>
          <cell r="I30">
            <v>311.2</v>
          </cell>
          <cell r="J30">
            <v>327.60000000000002</v>
          </cell>
          <cell r="K30">
            <v>344.2</v>
          </cell>
          <cell r="L30">
            <v>359.15988678604771</v>
          </cell>
        </row>
        <row r="31">
          <cell r="G31">
            <v>309.5</v>
          </cell>
          <cell r="H31">
            <v>320.5</v>
          </cell>
          <cell r="I31">
            <v>328.9</v>
          </cell>
          <cell r="J31">
            <v>341.1</v>
          </cell>
          <cell r="K31">
            <v>353.3</v>
          </cell>
          <cell r="L31">
            <v>364.38046107207748</v>
          </cell>
        </row>
        <row r="32">
          <cell r="G32">
            <v>161.30000000000001</v>
          </cell>
          <cell r="H32">
            <v>167.5</v>
          </cell>
          <cell r="I32">
            <v>172.2</v>
          </cell>
          <cell r="J32">
            <v>179</v>
          </cell>
          <cell r="K32">
            <v>185.9</v>
          </cell>
          <cell r="L32">
            <v>192.1319958817495</v>
          </cell>
        </row>
        <row r="33">
          <cell r="G33">
            <v>191.1</v>
          </cell>
          <cell r="H33">
            <v>197.4</v>
          </cell>
          <cell r="I33">
            <v>202.2</v>
          </cell>
          <cell r="J33">
            <v>209.1</v>
          </cell>
          <cell r="K33">
            <v>216.1</v>
          </cell>
          <cell r="L33">
            <v>222.37333152828029</v>
          </cell>
        </row>
        <row r="34">
          <cell r="G34">
            <v>188.20000000000002</v>
          </cell>
          <cell r="H34">
            <v>200.20000000000002</v>
          </cell>
          <cell r="I34">
            <v>209.3</v>
          </cell>
          <cell r="J34">
            <v>222.5</v>
          </cell>
          <cell r="K34">
            <v>235.8</v>
          </cell>
          <cell r="L34">
            <v>247.85106314491719</v>
          </cell>
        </row>
        <row r="35">
          <cell r="G35">
            <v>45.9</v>
          </cell>
          <cell r="H35">
            <v>49.300000000000004</v>
          </cell>
          <cell r="I35">
            <v>51.9</v>
          </cell>
          <cell r="J35">
            <v>55.6</v>
          </cell>
          <cell r="K35">
            <v>59.422158586610095</v>
          </cell>
          <cell r="L35">
            <v>62.861155700953219</v>
          </cell>
        </row>
        <row r="36">
          <cell r="G36">
            <v>248.8</v>
          </cell>
          <cell r="H36">
            <v>254.70000000000002</v>
          </cell>
          <cell r="I36">
            <v>259.2</v>
          </cell>
          <cell r="J36">
            <v>265.60000000000002</v>
          </cell>
          <cell r="K36">
            <v>272.16931186063925</v>
          </cell>
          <cell r="L36">
            <v>278.10138325226029</v>
          </cell>
        </row>
        <row r="37">
          <cell r="G37">
            <v>40.5</v>
          </cell>
          <cell r="H37">
            <v>41.9</v>
          </cell>
          <cell r="I37">
            <v>43</v>
          </cell>
          <cell r="J37">
            <v>44.5</v>
          </cell>
          <cell r="K37">
            <v>46.1</v>
          </cell>
          <cell r="L37">
            <v>47.475860324586975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C9" sqref="C9"/>
    </sheetView>
  </sheetViews>
  <sheetFormatPr defaultRowHeight="12.75"/>
  <cols>
    <col min="1" max="1" width="39.140625" customWidth="1"/>
  </cols>
  <sheetData>
    <row r="1" spans="1:1" ht="23.25">
      <c r="A1" s="126" t="s">
        <v>85</v>
      </c>
    </row>
    <row r="2" spans="1:1" ht="23.25">
      <c r="A2" s="126" t="s">
        <v>83</v>
      </c>
    </row>
    <row r="3" spans="1:1" ht="23.25">
      <c r="A3" s="127" t="s">
        <v>84</v>
      </c>
    </row>
  </sheetData>
  <phoneticPr fontId="2" type="noConversion"/>
  <pageMargins left="0.75" right="0.75" top="1" bottom="1" header="0.5" footer="0.5"/>
  <pageSetup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3"/>
  <dimension ref="A1:L140"/>
  <sheetViews>
    <sheetView zoomScaleNormal="100" zoomScaleSheetLayoutView="100" workbookViewId="0">
      <selection activeCell="I4" sqref="I4"/>
    </sheetView>
  </sheetViews>
  <sheetFormatPr defaultRowHeight="12.75"/>
  <cols>
    <col min="1" max="1" width="16.7109375" style="40" customWidth="1"/>
    <col min="2" max="4" width="9" style="55" customWidth="1"/>
    <col min="5" max="11" width="9" style="57" customWidth="1"/>
    <col min="12" max="12" width="7.7109375" style="57" customWidth="1"/>
    <col min="13" max="16384" width="9.140625" style="40"/>
  </cols>
  <sheetData>
    <row r="1" spans="1:12">
      <c r="A1" s="1"/>
      <c r="B1" s="148" t="s">
        <v>40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</row>
    <row r="2" spans="1:12">
      <c r="A2" s="7" t="s">
        <v>1</v>
      </c>
      <c r="B2" s="6">
        <v>1970</v>
      </c>
      <c r="C2" s="6">
        <v>1980</v>
      </c>
      <c r="D2" s="6">
        <v>1990</v>
      </c>
      <c r="E2" s="6">
        <v>2000</v>
      </c>
      <c r="F2" s="6">
        <v>2005</v>
      </c>
      <c r="G2" s="6">
        <v>2010</v>
      </c>
      <c r="H2" s="2">
        <v>2015</v>
      </c>
      <c r="I2" s="2">
        <v>2020</v>
      </c>
      <c r="J2" s="2">
        <v>2025</v>
      </c>
      <c r="K2" s="2">
        <v>2030</v>
      </c>
      <c r="L2" s="2">
        <v>2035</v>
      </c>
    </row>
    <row r="3" spans="1:12">
      <c r="A3" s="3" t="s">
        <v>2</v>
      </c>
      <c r="B3" s="15">
        <v>7770.3</v>
      </c>
      <c r="C3" s="15">
        <v>6948.3</v>
      </c>
      <c r="D3" s="15">
        <v>7156</v>
      </c>
      <c r="E3" s="15">
        <v>7825.848</v>
      </c>
      <c r="F3" s="15">
        <v>8028.6660000000002</v>
      </c>
      <c r="G3" s="94">
        <v>8129.2231266181161</v>
      </c>
      <c r="H3" s="94">
        <v>8198.4045204849881</v>
      </c>
      <c r="I3" s="94">
        <v>8447.254315191929</v>
      </c>
      <c r="J3" s="94">
        <v>8706.3537634360964</v>
      </c>
      <c r="K3" s="94">
        <v>9007.0973224295285</v>
      </c>
      <c r="L3" s="94">
        <v>9367.6473713696105</v>
      </c>
    </row>
    <row r="4" spans="1:12">
      <c r="A4" s="9" t="s">
        <v>3</v>
      </c>
      <c r="B4" s="95">
        <v>1446.7</v>
      </c>
      <c r="C4" s="17">
        <v>1142</v>
      </c>
      <c r="D4" s="95">
        <v>1163.5</v>
      </c>
      <c r="E4" s="17">
        <v>1285.415</v>
      </c>
      <c r="F4" s="17">
        <v>1317.104</v>
      </c>
      <c r="G4" s="96">
        <v>1326.7662215093421</v>
      </c>
      <c r="H4" s="96">
        <v>1336.7934320912677</v>
      </c>
      <c r="I4" s="96">
        <v>1370.9851717304105</v>
      </c>
      <c r="J4" s="96">
        <v>1405.4855635327967</v>
      </c>
      <c r="K4" s="96">
        <v>1443.9194750012746</v>
      </c>
      <c r="L4" s="96">
        <v>1482.4639304985349</v>
      </c>
    </row>
    <row r="5" spans="1:12">
      <c r="A5" s="9" t="s">
        <v>4</v>
      </c>
      <c r="B5" s="95">
        <v>2576</v>
      </c>
      <c r="C5" s="17">
        <v>2209.3000000000002</v>
      </c>
      <c r="D5" s="95">
        <v>2266.8000000000002</v>
      </c>
      <c r="E5" s="17">
        <v>2426.027</v>
      </c>
      <c r="F5" s="17">
        <v>2470.9919999999997</v>
      </c>
      <c r="G5" s="96">
        <v>2490.090372089649</v>
      </c>
      <c r="H5" s="96">
        <v>2505.818738915315</v>
      </c>
      <c r="I5" s="96">
        <v>2582.0758203068795</v>
      </c>
      <c r="J5" s="96">
        <v>2667.213518581575</v>
      </c>
      <c r="K5" s="96">
        <v>2751.70317496494</v>
      </c>
      <c r="L5" s="96">
        <v>2834.0539942746664</v>
      </c>
    </row>
    <row r="6" spans="1:12">
      <c r="A6" s="9" t="s">
        <v>5</v>
      </c>
      <c r="B6" s="95">
        <v>1494.3</v>
      </c>
      <c r="C6" s="17">
        <v>1382.7</v>
      </c>
      <c r="D6" s="95">
        <v>1429.5</v>
      </c>
      <c r="E6" s="17">
        <v>1477.3579999999999</v>
      </c>
      <c r="F6" s="17">
        <v>1544.1990000000001</v>
      </c>
      <c r="G6" s="96">
        <v>1596.4290475667297</v>
      </c>
      <c r="H6" s="96">
        <v>1616.5457654352383</v>
      </c>
      <c r="I6" s="96">
        <v>1661.7685692343152</v>
      </c>
      <c r="J6" s="96">
        <v>1703.0974342888244</v>
      </c>
      <c r="K6" s="96">
        <v>1745.4931293197867</v>
      </c>
      <c r="L6" s="96">
        <v>1808.4021741580834</v>
      </c>
    </row>
    <row r="7" spans="1:12">
      <c r="A7" s="9" t="s">
        <v>6</v>
      </c>
      <c r="B7" s="95">
        <v>1969</v>
      </c>
      <c r="C7" s="17">
        <v>1870.9</v>
      </c>
      <c r="D7" s="95">
        <v>1924.7</v>
      </c>
      <c r="E7" s="17">
        <v>2202.5059999999999</v>
      </c>
      <c r="F7" s="17">
        <v>2230.4639999999999</v>
      </c>
      <c r="G7" s="96">
        <v>2244.4451343384426</v>
      </c>
      <c r="H7" s="96">
        <v>2261.2887924734346</v>
      </c>
      <c r="I7" s="96">
        <v>2332.3483985319467</v>
      </c>
      <c r="J7" s="96">
        <v>2411.6387599524764</v>
      </c>
      <c r="K7" s="96">
        <v>2531.1675044354133</v>
      </c>
      <c r="L7" s="96">
        <v>2693.7990167464768</v>
      </c>
    </row>
    <row r="8" spans="1:12">
      <c r="A8" s="9" t="s">
        <v>7</v>
      </c>
      <c r="B8" s="95">
        <v>284.3</v>
      </c>
      <c r="C8" s="17">
        <v>343.4</v>
      </c>
      <c r="D8" s="95">
        <v>371.6</v>
      </c>
      <c r="E8" s="17">
        <v>434.54200000000003</v>
      </c>
      <c r="F8" s="17">
        <v>465.90700000000004</v>
      </c>
      <c r="G8" s="96">
        <v>471.51500057181232</v>
      </c>
      <c r="H8" s="96">
        <v>477.97866499908088</v>
      </c>
      <c r="I8" s="96">
        <v>500.11652731978404</v>
      </c>
      <c r="J8" s="96">
        <v>518.94160909139032</v>
      </c>
      <c r="K8" s="96">
        <v>534.81411482533827</v>
      </c>
      <c r="L8" s="96">
        <v>548.96212974561308</v>
      </c>
    </row>
    <row r="9" spans="1:12">
      <c r="A9" s="11"/>
      <c r="B9" s="16"/>
      <c r="C9" s="16"/>
      <c r="D9" s="16"/>
      <c r="E9" s="88"/>
      <c r="F9" s="88"/>
      <c r="G9" s="88"/>
      <c r="H9" s="88"/>
      <c r="I9" s="88"/>
      <c r="J9" s="88"/>
      <c r="K9" s="88"/>
      <c r="L9" s="88"/>
    </row>
    <row r="10" spans="1:12">
      <c r="A10" s="3" t="s">
        <v>8</v>
      </c>
      <c r="B10" s="15">
        <v>2497</v>
      </c>
      <c r="C10" s="15">
        <v>2558.3000000000002</v>
      </c>
      <c r="D10" s="15">
        <v>2559.5</v>
      </c>
      <c r="E10" s="15">
        <v>2703.6770000000001</v>
      </c>
      <c r="F10" s="15">
        <v>2749.6310000000003</v>
      </c>
      <c r="G10" s="94">
        <v>2816.001938019489</v>
      </c>
      <c r="H10" s="94">
        <v>2856.0103911661422</v>
      </c>
      <c r="I10" s="94">
        <v>2906.3883494879806</v>
      </c>
      <c r="J10" s="94">
        <v>2988.1613670926022</v>
      </c>
      <c r="K10" s="94">
        <v>3097.4116103020228</v>
      </c>
      <c r="L10" s="94">
        <v>3202.3589521673653</v>
      </c>
    </row>
    <row r="11" spans="1:12">
      <c r="A11" s="9" t="s">
        <v>9</v>
      </c>
      <c r="B11" s="95">
        <v>1412.2</v>
      </c>
      <c r="C11" s="95">
        <v>1304.5</v>
      </c>
      <c r="D11" s="96">
        <v>1266.9000000000001</v>
      </c>
      <c r="E11" s="17">
        <v>1312.8860000000002</v>
      </c>
      <c r="F11" s="17">
        <v>1307.713</v>
      </c>
      <c r="G11" s="96">
        <v>1316.9231627739337</v>
      </c>
      <c r="H11" s="96">
        <v>1325.936571359498</v>
      </c>
      <c r="I11" s="96">
        <v>1334.7164810025815</v>
      </c>
      <c r="J11" s="96">
        <v>1375.11440265597</v>
      </c>
      <c r="K11" s="96">
        <v>1421.8660578198303</v>
      </c>
      <c r="L11" s="96">
        <v>1459.952093273256</v>
      </c>
    </row>
    <row r="12" spans="1:12">
      <c r="A12" s="9" t="s">
        <v>10</v>
      </c>
      <c r="B12" s="95">
        <v>1084.8</v>
      </c>
      <c r="C12" s="95">
        <v>1253.8</v>
      </c>
      <c r="D12" s="96">
        <v>1292.5999999999999</v>
      </c>
      <c r="E12" s="17">
        <v>1390.7909999999999</v>
      </c>
      <c r="F12" s="17">
        <v>1441.9180000000001</v>
      </c>
      <c r="G12" s="96">
        <v>1499.0702332679029</v>
      </c>
      <c r="H12" s="96">
        <v>1530.0842867147535</v>
      </c>
      <c r="I12" s="96">
        <v>1571.6452018998248</v>
      </c>
      <c r="J12" s="96">
        <v>1613.0276942062656</v>
      </c>
      <c r="K12" s="96">
        <v>1675.5111351490823</v>
      </c>
      <c r="L12" s="96">
        <v>1742.3806422306354</v>
      </c>
    </row>
    <row r="13" spans="1:12">
      <c r="A13" s="11"/>
      <c r="B13" s="16"/>
      <c r="C13" s="16"/>
      <c r="D13" s="16"/>
      <c r="E13" s="88"/>
      <c r="F13" s="88"/>
      <c r="G13" s="88"/>
      <c r="H13" s="88"/>
      <c r="I13" s="88"/>
      <c r="J13" s="88"/>
      <c r="K13" s="88"/>
      <c r="L13" s="88"/>
    </row>
    <row r="14" spans="1:12">
      <c r="A14" s="3" t="s">
        <v>11</v>
      </c>
      <c r="B14" s="15">
        <v>1736.6</v>
      </c>
      <c r="C14" s="15">
        <v>1857.4</v>
      </c>
      <c r="D14" s="15">
        <v>1941.4</v>
      </c>
      <c r="E14" s="15">
        <v>2094.7489999999998</v>
      </c>
      <c r="F14" s="15">
        <v>2181.4160000000002</v>
      </c>
      <c r="G14" s="15">
        <v>2228.4605605912393</v>
      </c>
      <c r="H14" s="15">
        <v>2309.443572871724</v>
      </c>
      <c r="I14" s="15">
        <v>2407.2029897070106</v>
      </c>
      <c r="J14" s="15">
        <v>2515.4356111033635</v>
      </c>
      <c r="K14" s="15">
        <v>2632.0025584909226</v>
      </c>
      <c r="L14" s="15">
        <v>2743.492711438993</v>
      </c>
    </row>
    <row r="15" spans="1:12">
      <c r="A15" s="9" t="s">
        <v>12</v>
      </c>
      <c r="B15" s="95">
        <v>200.9</v>
      </c>
      <c r="C15" s="95">
        <v>229</v>
      </c>
      <c r="D15" s="17">
        <v>241.2</v>
      </c>
      <c r="E15" s="17">
        <v>261.98699999999997</v>
      </c>
      <c r="F15" s="17">
        <v>275.96300000000002</v>
      </c>
      <c r="G15" s="96">
        <v>282.23642791265496</v>
      </c>
      <c r="H15" s="96">
        <v>295.4055094019713</v>
      </c>
      <c r="I15" s="96">
        <v>310.83177187575302</v>
      </c>
      <c r="J15" s="96">
        <v>328.28651496697989</v>
      </c>
      <c r="K15" s="96">
        <v>342.86576856801685</v>
      </c>
      <c r="L15" s="96">
        <v>355.8830004827584</v>
      </c>
    </row>
    <row r="16" spans="1:12">
      <c r="A16" s="9" t="s">
        <v>13</v>
      </c>
      <c r="B16" s="95">
        <v>208.3</v>
      </c>
      <c r="C16" s="95">
        <v>248.1</v>
      </c>
      <c r="D16" s="17">
        <v>293.60000000000002</v>
      </c>
      <c r="E16" s="17">
        <v>327.67500000000001</v>
      </c>
      <c r="F16" s="17">
        <v>358.64699999999999</v>
      </c>
      <c r="G16" s="96">
        <v>369.2589085191799</v>
      </c>
      <c r="H16" s="96">
        <v>385.45398059719105</v>
      </c>
      <c r="I16" s="96">
        <v>403.31042887558675</v>
      </c>
      <c r="J16" s="96">
        <v>422.66350276627782</v>
      </c>
      <c r="K16" s="96">
        <v>443.32407077409982</v>
      </c>
      <c r="L16" s="96">
        <v>461.33883171009199</v>
      </c>
    </row>
    <row r="17" spans="1:12">
      <c r="A17" s="9" t="s">
        <v>14</v>
      </c>
      <c r="B17" s="95">
        <v>55.8</v>
      </c>
      <c r="C17" s="95">
        <v>76.3</v>
      </c>
      <c r="D17" s="17">
        <v>82.9</v>
      </c>
      <c r="E17" s="17">
        <v>93.581000000000003</v>
      </c>
      <c r="F17" s="17">
        <v>98.314000000000007</v>
      </c>
      <c r="G17" s="96">
        <v>100.55225393706706</v>
      </c>
      <c r="H17" s="96">
        <v>103.15874975144492</v>
      </c>
      <c r="I17" s="96">
        <v>108.11286436514415</v>
      </c>
      <c r="J17" s="96">
        <v>113.48440571158569</v>
      </c>
      <c r="K17" s="96">
        <v>118.01643901546942</v>
      </c>
      <c r="L17" s="96">
        <v>122.23975499859738</v>
      </c>
    </row>
    <row r="18" spans="1:12">
      <c r="A18" s="9" t="s">
        <v>15</v>
      </c>
      <c r="B18" s="95">
        <v>216.6</v>
      </c>
      <c r="C18" s="95">
        <v>250.4</v>
      </c>
      <c r="D18" s="17">
        <v>257.5</v>
      </c>
      <c r="E18" s="17">
        <v>279.10399999999998</v>
      </c>
      <c r="F18" s="17">
        <v>286.779</v>
      </c>
      <c r="G18" s="96">
        <v>291.19303327119701</v>
      </c>
      <c r="H18" s="96">
        <v>300.03620643202993</v>
      </c>
      <c r="I18" s="96">
        <v>308.81015858893664</v>
      </c>
      <c r="J18" s="96">
        <v>318.00554214857311</v>
      </c>
      <c r="K18" s="96">
        <v>324.72464164473001</v>
      </c>
      <c r="L18" s="96">
        <v>331.0507492442095</v>
      </c>
    </row>
    <row r="19" spans="1:12">
      <c r="A19" s="9" t="s">
        <v>16</v>
      </c>
      <c r="B19" s="95">
        <v>49.7</v>
      </c>
      <c r="C19" s="95">
        <v>60.4</v>
      </c>
      <c r="D19" s="17">
        <v>63.8</v>
      </c>
      <c r="E19" s="17">
        <v>69.140999999999991</v>
      </c>
      <c r="F19" s="17">
        <v>71.355000000000004</v>
      </c>
      <c r="G19" s="96">
        <v>74.312494526960279</v>
      </c>
      <c r="H19" s="96">
        <v>79.043178863329473</v>
      </c>
      <c r="I19" s="96">
        <v>83.336575702841344</v>
      </c>
      <c r="J19" s="96">
        <v>91.511370273769487</v>
      </c>
      <c r="K19" s="96">
        <v>114.59755322195649</v>
      </c>
      <c r="L19" s="96">
        <v>131.36096618420137</v>
      </c>
    </row>
    <row r="20" spans="1:12">
      <c r="A20" s="9" t="s">
        <v>17</v>
      </c>
      <c r="B20" s="95">
        <v>134.6</v>
      </c>
      <c r="C20" s="95">
        <v>151.80000000000001</v>
      </c>
      <c r="D20" s="17">
        <v>156.69999999999999</v>
      </c>
      <c r="E20" s="17">
        <v>166.45500000000001</v>
      </c>
      <c r="F20" s="17">
        <v>170.744</v>
      </c>
      <c r="G20" s="96">
        <v>177.3470708003056</v>
      </c>
      <c r="H20" s="96">
        <v>188.06071072242216</v>
      </c>
      <c r="I20" s="96">
        <v>203.03221235988684</v>
      </c>
      <c r="J20" s="96">
        <v>226.13583427150917</v>
      </c>
      <c r="K20" s="96">
        <v>254.14439941791795</v>
      </c>
      <c r="L20" s="96">
        <v>289.83712483764447</v>
      </c>
    </row>
    <row r="21" spans="1:12">
      <c r="A21" s="9" t="s">
        <v>18</v>
      </c>
      <c r="B21" s="95">
        <v>870.7</v>
      </c>
      <c r="C21" s="95">
        <v>841.4</v>
      </c>
      <c r="D21" s="17">
        <v>845.8</v>
      </c>
      <c r="E21" s="17">
        <v>896.80599999999993</v>
      </c>
      <c r="F21" s="17">
        <v>919.61400000000003</v>
      </c>
      <c r="G21" s="17">
        <v>933.56037162387474</v>
      </c>
      <c r="H21" s="17">
        <v>958.28523710333491</v>
      </c>
      <c r="I21" s="17">
        <v>989.76897793886155</v>
      </c>
      <c r="J21" s="17">
        <v>1015.3484409646682</v>
      </c>
      <c r="K21" s="17">
        <v>1034.329685848732</v>
      </c>
      <c r="L21" s="17">
        <v>1051.7822839814896</v>
      </c>
    </row>
    <row r="22" spans="1:12">
      <c r="A22" s="11"/>
      <c r="B22" s="16"/>
      <c r="C22" s="16"/>
      <c r="D22" s="16"/>
      <c r="E22" s="88"/>
      <c r="F22" s="88"/>
      <c r="G22" s="88"/>
      <c r="H22" s="88"/>
      <c r="I22" s="88"/>
      <c r="J22" s="88"/>
      <c r="K22" s="88"/>
      <c r="L22" s="88"/>
    </row>
    <row r="23" spans="1:12">
      <c r="A23" s="3" t="s">
        <v>19</v>
      </c>
      <c r="B23" s="15">
        <v>5698.6</v>
      </c>
      <c r="C23" s="15">
        <v>5753.2</v>
      </c>
      <c r="D23" s="15">
        <v>5952</v>
      </c>
      <c r="E23" s="15">
        <v>6519.3450000000003</v>
      </c>
      <c r="F23" s="15">
        <v>6730.41</v>
      </c>
      <c r="G23" s="94">
        <v>6847.0186054760197</v>
      </c>
      <c r="H23" s="94">
        <v>7033.435434038558</v>
      </c>
      <c r="I23" s="94">
        <v>7266.4714153041514</v>
      </c>
      <c r="J23" s="94">
        <v>7494.45771103275</v>
      </c>
      <c r="K23" s="94">
        <v>7772.8048530898441</v>
      </c>
      <c r="L23" s="94">
        <v>8056.6219487840317</v>
      </c>
    </row>
    <row r="24" spans="1:12">
      <c r="A24" s="9" t="s">
        <v>20</v>
      </c>
      <c r="B24" s="95">
        <v>892.1</v>
      </c>
      <c r="C24" s="95">
        <v>837.7</v>
      </c>
      <c r="D24" s="17">
        <v>816.1</v>
      </c>
      <c r="E24" s="17">
        <v>872.76900000000001</v>
      </c>
      <c r="F24" s="17">
        <v>890.98400000000004</v>
      </c>
      <c r="G24" s="96">
        <v>898.3440425391002</v>
      </c>
      <c r="H24" s="96">
        <v>912.54170315241458</v>
      </c>
      <c r="I24" s="96">
        <v>930.37443139057984</v>
      </c>
      <c r="J24" s="96">
        <v>947.52458726907048</v>
      </c>
      <c r="K24" s="96">
        <v>968.17491576035957</v>
      </c>
      <c r="L24" s="96">
        <v>990.79832560118246</v>
      </c>
    </row>
    <row r="25" spans="1:12">
      <c r="A25" s="9" t="s">
        <v>21</v>
      </c>
      <c r="B25" s="95">
        <v>913.3</v>
      </c>
      <c r="C25" s="95">
        <v>838.1</v>
      </c>
      <c r="D25" s="17">
        <v>759.4</v>
      </c>
      <c r="E25" s="17">
        <v>770.84400000000005</v>
      </c>
      <c r="F25" s="17">
        <v>767.73700000000008</v>
      </c>
      <c r="G25" s="96">
        <v>775.83530974127905</v>
      </c>
      <c r="H25" s="96">
        <v>790.36676079943538</v>
      </c>
      <c r="I25" s="96">
        <v>808.58013016287725</v>
      </c>
      <c r="J25" s="96">
        <v>826.21412246889952</v>
      </c>
      <c r="K25" s="96">
        <v>847.55467000397493</v>
      </c>
      <c r="L25" s="96">
        <v>862.82320783135208</v>
      </c>
    </row>
    <row r="26" spans="1:12">
      <c r="A26" s="9" t="s">
        <v>22</v>
      </c>
      <c r="B26" s="95">
        <v>600</v>
      </c>
      <c r="C26" s="95">
        <v>551</v>
      </c>
      <c r="D26" s="17">
        <v>546.1</v>
      </c>
      <c r="E26" s="17">
        <v>599.52499999999998</v>
      </c>
      <c r="F26" s="17">
        <v>593.52</v>
      </c>
      <c r="G26" s="96">
        <v>610.86162278993095</v>
      </c>
      <c r="H26" s="96">
        <v>636.18578795346093</v>
      </c>
      <c r="I26" s="96">
        <v>667.72723398254254</v>
      </c>
      <c r="J26" s="96">
        <v>698.87434359183362</v>
      </c>
      <c r="K26" s="96">
        <v>737.1212998038028</v>
      </c>
      <c r="L26" s="96">
        <v>763.67105681504529</v>
      </c>
    </row>
    <row r="27" spans="1:12">
      <c r="A27" s="9" t="s">
        <v>23</v>
      </c>
      <c r="B27" s="95">
        <v>68</v>
      </c>
      <c r="C27" s="95">
        <v>85.1</v>
      </c>
      <c r="D27" s="17">
        <v>104.6</v>
      </c>
      <c r="E27" s="17">
        <v>117.643</v>
      </c>
      <c r="F27" s="17">
        <v>125.754</v>
      </c>
      <c r="G27" s="96">
        <v>127.59396126789957</v>
      </c>
      <c r="H27" s="96">
        <v>130.81026574029386</v>
      </c>
      <c r="I27" s="96">
        <v>134.82964227719071</v>
      </c>
      <c r="J27" s="96">
        <v>138.75741595238799</v>
      </c>
      <c r="K27" s="96">
        <v>143.54369936149615</v>
      </c>
      <c r="L27" s="96">
        <v>151.84432168455589</v>
      </c>
    </row>
    <row r="28" spans="1:12">
      <c r="A28" s="9" t="s">
        <v>24</v>
      </c>
      <c r="B28" s="95">
        <v>290.8</v>
      </c>
      <c r="C28" s="95">
        <v>293</v>
      </c>
      <c r="D28" s="17">
        <v>309.7</v>
      </c>
      <c r="E28" s="17">
        <v>329.66900000000004</v>
      </c>
      <c r="F28" s="17">
        <v>344.91199999999998</v>
      </c>
      <c r="G28" s="96">
        <v>352.57900159620067</v>
      </c>
      <c r="H28" s="96">
        <v>364.71723572184419</v>
      </c>
      <c r="I28" s="96">
        <v>379.85157271729452</v>
      </c>
      <c r="J28" s="96">
        <v>394.74726490381153</v>
      </c>
      <c r="K28" s="96">
        <v>412.99436250579589</v>
      </c>
      <c r="L28" s="96">
        <v>444.74538548397243</v>
      </c>
    </row>
    <row r="29" spans="1:12">
      <c r="A29" s="9" t="s">
        <v>25</v>
      </c>
      <c r="B29" s="95">
        <v>571.1</v>
      </c>
      <c r="C29" s="95">
        <v>576.6</v>
      </c>
      <c r="D29" s="17">
        <v>647.9</v>
      </c>
      <c r="E29" s="17">
        <v>729.34199999999998</v>
      </c>
      <c r="F29" s="17">
        <v>768.46299999999997</v>
      </c>
      <c r="G29" s="96">
        <v>785.43326366002339</v>
      </c>
      <c r="H29" s="96">
        <v>811.87255290140888</v>
      </c>
      <c r="I29" s="96">
        <v>844.84259244505733</v>
      </c>
      <c r="J29" s="96">
        <v>877.27833127981921</v>
      </c>
      <c r="K29" s="96">
        <v>916.99896470266208</v>
      </c>
      <c r="L29" s="96">
        <v>954.19861890132347</v>
      </c>
    </row>
    <row r="30" spans="1:12">
      <c r="A30" s="9" t="s">
        <v>26</v>
      </c>
      <c r="B30" s="95">
        <v>446.4</v>
      </c>
      <c r="C30" s="95">
        <v>493.7</v>
      </c>
      <c r="D30" s="17">
        <v>542.20000000000005</v>
      </c>
      <c r="E30" s="17">
        <v>605.26499999999999</v>
      </c>
      <c r="F30" s="17">
        <v>624.76</v>
      </c>
      <c r="G30" s="96">
        <v>632.44092780242215</v>
      </c>
      <c r="H30" s="96">
        <v>645.60009872647299</v>
      </c>
      <c r="I30" s="96">
        <v>662.07463333996679</v>
      </c>
      <c r="J30" s="96">
        <v>678.0827258770322</v>
      </c>
      <c r="K30" s="96">
        <v>697.50793389726971</v>
      </c>
      <c r="L30" s="96">
        <v>704.30678771243504</v>
      </c>
    </row>
    <row r="31" spans="1:12">
      <c r="A31" s="9" t="s">
        <v>27</v>
      </c>
      <c r="B31" s="95">
        <v>373.8</v>
      </c>
      <c r="C31" s="95">
        <v>398.6</v>
      </c>
      <c r="D31" s="17">
        <v>413.7</v>
      </c>
      <c r="E31" s="17">
        <v>461.02600000000001</v>
      </c>
      <c r="F31" s="17">
        <v>480.63</v>
      </c>
      <c r="G31" s="96">
        <v>483.04964097388154</v>
      </c>
      <c r="H31" s="96">
        <v>488.66564992679298</v>
      </c>
      <c r="I31" s="96">
        <v>495.85193783206665</v>
      </c>
      <c r="J31" s="96">
        <v>502.46607436517343</v>
      </c>
      <c r="K31" s="96">
        <v>510.45247000644997</v>
      </c>
      <c r="L31" s="96">
        <v>527.329831576179</v>
      </c>
    </row>
    <row r="32" spans="1:12">
      <c r="A32" s="9" t="s">
        <v>28</v>
      </c>
      <c r="B32" s="95">
        <v>206.1</v>
      </c>
      <c r="C32" s="95">
        <v>343</v>
      </c>
      <c r="D32" s="17">
        <v>426.9</v>
      </c>
      <c r="E32" s="17">
        <v>503.02499999999998</v>
      </c>
      <c r="F32" s="17">
        <v>550.28699999999992</v>
      </c>
      <c r="G32" s="96">
        <v>568.71783951934208</v>
      </c>
      <c r="H32" s="96">
        <v>595.72065419172463</v>
      </c>
      <c r="I32" s="96">
        <v>629.33065705028741</v>
      </c>
      <c r="J32" s="96">
        <v>662.58878954307738</v>
      </c>
      <c r="K32" s="96">
        <v>703.48878801213425</v>
      </c>
      <c r="L32" s="96">
        <v>754.45537550423796</v>
      </c>
    </row>
    <row r="33" spans="1:12">
      <c r="A33" s="9" t="s">
        <v>29</v>
      </c>
      <c r="B33" s="95">
        <v>455.3</v>
      </c>
      <c r="C33" s="95">
        <v>440.5</v>
      </c>
      <c r="D33" s="17">
        <v>442.8</v>
      </c>
      <c r="E33" s="17">
        <v>479.07299999999998</v>
      </c>
      <c r="F33" s="17">
        <v>485.68100000000004</v>
      </c>
      <c r="G33" s="96">
        <v>493.59068331046672</v>
      </c>
      <c r="H33" s="96">
        <v>506.05773320495234</v>
      </c>
      <c r="I33" s="96">
        <v>521.63738767241102</v>
      </c>
      <c r="J33" s="96">
        <v>536.86279227959562</v>
      </c>
      <c r="K33" s="96">
        <v>555.41680998186939</v>
      </c>
      <c r="L33" s="96">
        <v>564.16189040790914</v>
      </c>
    </row>
    <row r="34" spans="1:12">
      <c r="A34" s="9" t="s">
        <v>30</v>
      </c>
      <c r="B34" s="95">
        <v>194</v>
      </c>
      <c r="C34" s="95">
        <v>198.7</v>
      </c>
      <c r="D34" s="17">
        <v>235.8</v>
      </c>
      <c r="E34" s="17">
        <v>292.98099999999999</v>
      </c>
      <c r="F34" s="17">
        <v>314.89</v>
      </c>
      <c r="G34" s="96">
        <v>321.05873180610308</v>
      </c>
      <c r="H34" s="96">
        <v>330.44506454359754</v>
      </c>
      <c r="I34" s="96">
        <v>342.16125800868014</v>
      </c>
      <c r="J34" s="96">
        <v>353.6527165869993</v>
      </c>
      <c r="K34" s="96">
        <v>367.69394288175602</v>
      </c>
      <c r="L34" s="96">
        <v>394.38731373140865</v>
      </c>
    </row>
    <row r="35" spans="1:12">
      <c r="A35" s="9" t="s">
        <v>31</v>
      </c>
      <c r="B35" s="95">
        <v>76.400000000000006</v>
      </c>
      <c r="C35" s="95">
        <v>114.6</v>
      </c>
      <c r="D35" s="17">
        <v>129.19999999999999</v>
      </c>
      <c r="E35" s="17">
        <v>142.47899999999998</v>
      </c>
      <c r="F35" s="17">
        <v>151.03899999999999</v>
      </c>
      <c r="G35" s="96">
        <v>155.46526663773875</v>
      </c>
      <c r="H35" s="96">
        <v>161.77820151181365</v>
      </c>
      <c r="I35" s="96">
        <v>169.76434190772434</v>
      </c>
      <c r="J35" s="96">
        <v>177.65005707273366</v>
      </c>
      <c r="K35" s="96">
        <v>187.33276899252658</v>
      </c>
      <c r="L35" s="96">
        <v>198.66489968059409</v>
      </c>
    </row>
    <row r="36" spans="1:12">
      <c r="A36" s="9" t="s">
        <v>32</v>
      </c>
      <c r="B36" s="95">
        <v>538.79999999999995</v>
      </c>
      <c r="C36" s="95">
        <v>499.3</v>
      </c>
      <c r="D36" s="17">
        <v>487.2</v>
      </c>
      <c r="E36" s="17">
        <v>514.73300000000006</v>
      </c>
      <c r="F36" s="17">
        <v>522.90200000000004</v>
      </c>
      <c r="G36" s="96">
        <v>530.64989844966135</v>
      </c>
      <c r="H36" s="96">
        <v>543.37736285112317</v>
      </c>
      <c r="I36" s="96">
        <v>559.28963931652686</v>
      </c>
      <c r="J36" s="96">
        <v>574.81805890607643</v>
      </c>
      <c r="K36" s="96">
        <v>593.72150979334776</v>
      </c>
      <c r="L36" s="96">
        <v>605.55792184119082</v>
      </c>
    </row>
    <row r="37" spans="1:12">
      <c r="A37" s="9" t="s">
        <v>33</v>
      </c>
      <c r="B37" s="95">
        <v>72.5</v>
      </c>
      <c r="C37" s="95">
        <v>83.3</v>
      </c>
      <c r="D37" s="17">
        <v>90.4</v>
      </c>
      <c r="E37" s="17">
        <v>100.971</v>
      </c>
      <c r="F37" s="17">
        <v>108.851</v>
      </c>
      <c r="G37" s="96">
        <v>111.39841538197048</v>
      </c>
      <c r="H37" s="96">
        <v>115.29636281322161</v>
      </c>
      <c r="I37" s="96">
        <v>120.1559572009461</v>
      </c>
      <c r="J37" s="96">
        <v>124.94043093623867</v>
      </c>
      <c r="K37" s="96">
        <v>130.80271738639973</v>
      </c>
      <c r="L37" s="96">
        <v>139.67701201264603</v>
      </c>
    </row>
    <row r="38" spans="1:12">
      <c r="A38" s="11"/>
      <c r="B38" s="16"/>
      <c r="C38" s="16"/>
      <c r="D38" s="16"/>
      <c r="E38" s="88"/>
      <c r="F38" s="88"/>
      <c r="G38" s="88"/>
      <c r="H38" s="88"/>
      <c r="I38" s="88"/>
      <c r="J38" s="88"/>
      <c r="K38" s="88"/>
      <c r="L38" s="88"/>
    </row>
    <row r="39" spans="1:12">
      <c r="A39" s="3" t="s">
        <v>34</v>
      </c>
      <c r="B39" s="15">
        <v>1646.4</v>
      </c>
      <c r="C39" s="15">
        <v>1687</v>
      </c>
      <c r="D39" s="15">
        <v>1761.9</v>
      </c>
      <c r="E39" s="15">
        <v>1840.607</v>
      </c>
      <c r="F39" s="15">
        <v>1885.4079999999999</v>
      </c>
      <c r="G39" s="94">
        <v>1917.8356114954697</v>
      </c>
      <c r="H39" s="94">
        <v>1966.2197786645513</v>
      </c>
      <c r="I39" s="94">
        <v>2025.9935333637345</v>
      </c>
      <c r="J39" s="94">
        <v>2096.0858230700937</v>
      </c>
      <c r="K39" s="94">
        <v>2191.2387028123294</v>
      </c>
      <c r="L39" s="94">
        <v>2306.9953937088062</v>
      </c>
    </row>
    <row r="40" spans="1:12">
      <c r="A40" s="9" t="s">
        <v>35</v>
      </c>
      <c r="B40" s="95">
        <v>778.2</v>
      </c>
      <c r="C40" s="95">
        <v>793.4</v>
      </c>
      <c r="D40" s="17">
        <v>811.8</v>
      </c>
      <c r="E40" s="17">
        <v>864.59100000000001</v>
      </c>
      <c r="F40" s="17">
        <v>882.60900000000004</v>
      </c>
      <c r="G40" s="96">
        <v>899.5713191389051</v>
      </c>
      <c r="H40" s="96">
        <v>921.31646843786666</v>
      </c>
      <c r="I40" s="96">
        <v>946.11218215007375</v>
      </c>
      <c r="J40" s="96">
        <v>979.83030963805197</v>
      </c>
      <c r="K40" s="96">
        <v>1021.6030752279563</v>
      </c>
      <c r="L40" s="96">
        <v>1072.29956987945</v>
      </c>
    </row>
    <row r="41" spans="1:12">
      <c r="A41" s="9" t="s">
        <v>36</v>
      </c>
      <c r="B41" s="95">
        <v>142.6</v>
      </c>
      <c r="C41" s="95">
        <v>153.80000000000001</v>
      </c>
      <c r="D41" s="17">
        <v>171.7</v>
      </c>
      <c r="E41" s="17">
        <v>179.68200000000002</v>
      </c>
      <c r="F41" s="17">
        <v>186.82599999999999</v>
      </c>
      <c r="G41" s="96">
        <v>196.96031433506553</v>
      </c>
      <c r="H41" s="96">
        <v>204.47538552645793</v>
      </c>
      <c r="I41" s="96">
        <v>218.68288695546588</v>
      </c>
      <c r="J41" s="96">
        <v>231.11575163914748</v>
      </c>
      <c r="K41" s="96">
        <v>242.79153290540259</v>
      </c>
      <c r="L41" s="96">
        <v>257.04065833615067</v>
      </c>
    </row>
    <row r="42" spans="1:12">
      <c r="A42" s="9" t="s">
        <v>37</v>
      </c>
      <c r="B42" s="95">
        <v>725.6</v>
      </c>
      <c r="C42" s="95">
        <v>739.8</v>
      </c>
      <c r="D42" s="17">
        <v>778.4</v>
      </c>
      <c r="E42" s="17">
        <v>796.33400000000006</v>
      </c>
      <c r="F42" s="17">
        <v>815.97299999999996</v>
      </c>
      <c r="G42" s="96">
        <v>821.32182221020958</v>
      </c>
      <c r="H42" s="96">
        <v>840.42544682619371</v>
      </c>
      <c r="I42" s="96">
        <v>861.16111845196917</v>
      </c>
      <c r="J42" s="96">
        <v>885.10316083313319</v>
      </c>
      <c r="K42" s="96">
        <v>926.8408235134707</v>
      </c>
      <c r="L42" s="96">
        <v>977.66860432500073</v>
      </c>
    </row>
    <row r="43" spans="1:12">
      <c r="A43" s="11"/>
      <c r="B43" s="16"/>
      <c r="C43" s="16"/>
      <c r="D43" s="16"/>
      <c r="E43" s="88"/>
      <c r="F43" s="88"/>
      <c r="G43" s="88"/>
      <c r="H43" s="88"/>
      <c r="I43" s="88"/>
      <c r="J43" s="88"/>
      <c r="K43" s="88"/>
      <c r="L43" s="88"/>
    </row>
    <row r="44" spans="1:12">
      <c r="A44" s="3" t="s">
        <v>38</v>
      </c>
      <c r="B44" s="15">
        <v>19348.900000000001</v>
      </c>
      <c r="C44" s="15">
        <v>18804.2</v>
      </c>
      <c r="D44" s="15">
        <v>19370.8</v>
      </c>
      <c r="E44" s="15">
        <v>20984.225999999999</v>
      </c>
      <c r="F44" s="15">
        <v>21575.530999999999</v>
      </c>
      <c r="G44" s="15">
        <v>21938.539842200335</v>
      </c>
      <c r="H44" s="15">
        <v>22363.513697225964</v>
      </c>
      <c r="I44" s="15">
        <v>23053.310603054808</v>
      </c>
      <c r="J44" s="15">
        <v>23800.494275734905</v>
      </c>
      <c r="K44" s="15">
        <v>24700.55504712465</v>
      </c>
      <c r="L44" s="15">
        <v>25677.116377468807</v>
      </c>
    </row>
    <row r="45" spans="1:12">
      <c r="A45" s="42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</row>
    <row r="46" spans="1:12">
      <c r="A46" s="42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</row>
    <row r="47" spans="1:12">
      <c r="E47" s="55"/>
      <c r="F47" s="55"/>
      <c r="G47" s="55"/>
      <c r="H47" s="55"/>
      <c r="I47" s="55"/>
      <c r="J47" s="55"/>
      <c r="K47" s="55"/>
      <c r="L47" s="55"/>
    </row>
    <row r="48" spans="1:12">
      <c r="A48" s="1" t="s">
        <v>51</v>
      </c>
      <c r="B48" s="148" t="s">
        <v>63</v>
      </c>
      <c r="C48" s="148"/>
      <c r="D48" s="148"/>
      <c r="E48" s="148"/>
      <c r="F48" s="148"/>
      <c r="G48" s="148"/>
      <c r="H48" s="148"/>
      <c r="I48" s="148"/>
      <c r="J48" s="148"/>
      <c r="K48" s="148"/>
      <c r="L48" s="148"/>
    </row>
    <row r="49" spans="1:12">
      <c r="A49" s="7" t="s">
        <v>1</v>
      </c>
      <c r="B49" s="6" t="s">
        <v>53</v>
      </c>
      <c r="C49" s="6" t="s">
        <v>54</v>
      </c>
      <c r="D49" s="2" t="s">
        <v>55</v>
      </c>
      <c r="E49" s="2" t="s">
        <v>56</v>
      </c>
      <c r="F49" s="2" t="s">
        <v>57</v>
      </c>
      <c r="G49" s="2" t="s">
        <v>58</v>
      </c>
      <c r="H49" s="2" t="s">
        <v>59</v>
      </c>
      <c r="I49" s="2" t="s">
        <v>60</v>
      </c>
      <c r="J49" s="2" t="s">
        <v>82</v>
      </c>
      <c r="K49" s="2" t="s">
        <v>61</v>
      </c>
      <c r="L49" s="2" t="s">
        <v>62</v>
      </c>
    </row>
    <row r="50" spans="1:12">
      <c r="A50" s="3" t="s">
        <v>2</v>
      </c>
      <c r="B50" s="15">
        <f>C3-B3</f>
        <v>-822</v>
      </c>
      <c r="C50" s="15">
        <f t="shared" ref="C50:K50" si="0">D3-C3</f>
        <v>207.69999999999982</v>
      </c>
      <c r="D50" s="15">
        <f t="shared" si="0"/>
        <v>669.84799999999996</v>
      </c>
      <c r="E50" s="15">
        <f>F3-E3</f>
        <v>202.81800000000021</v>
      </c>
      <c r="F50" s="15">
        <f>G3-F3</f>
        <v>100.55712661811594</v>
      </c>
      <c r="G50" s="15">
        <f t="shared" si="0"/>
        <v>69.181393866871986</v>
      </c>
      <c r="H50" s="15">
        <f t="shared" si="0"/>
        <v>248.84979470694088</v>
      </c>
      <c r="I50" s="15">
        <f t="shared" si="0"/>
        <v>259.09944824416743</v>
      </c>
      <c r="J50" s="15">
        <f t="shared" si="0"/>
        <v>300.74355899343209</v>
      </c>
      <c r="K50" s="15">
        <f t="shared" si="0"/>
        <v>360.55004894008198</v>
      </c>
      <c r="L50" s="15">
        <f>L3-F3</f>
        <v>1338.9813713696103</v>
      </c>
    </row>
    <row r="51" spans="1:12">
      <c r="A51" s="9" t="s">
        <v>3</v>
      </c>
      <c r="B51" s="17">
        <f t="shared" ref="B51:K66" si="1">C4-B4</f>
        <v>-304.70000000000005</v>
      </c>
      <c r="C51" s="17">
        <f t="shared" si="1"/>
        <v>21.5</v>
      </c>
      <c r="D51" s="17">
        <f t="shared" si="1"/>
        <v>121.91499999999996</v>
      </c>
      <c r="E51" s="17">
        <f t="shared" si="1"/>
        <v>31.689000000000078</v>
      </c>
      <c r="F51" s="17">
        <f t="shared" si="1"/>
        <v>9.6622215093420891</v>
      </c>
      <c r="G51" s="17">
        <f t="shared" si="1"/>
        <v>10.027210581925601</v>
      </c>
      <c r="H51" s="17">
        <f t="shared" si="1"/>
        <v>34.191739639142725</v>
      </c>
      <c r="I51" s="17">
        <f t="shared" si="1"/>
        <v>34.500391802386275</v>
      </c>
      <c r="J51" s="17">
        <f t="shared" si="1"/>
        <v>38.433911468477845</v>
      </c>
      <c r="K51" s="17">
        <f t="shared" si="1"/>
        <v>38.544455497260287</v>
      </c>
      <c r="L51" s="17">
        <f t="shared" ref="L51:L91" si="2">L4-F4</f>
        <v>165.35993049853482</v>
      </c>
    </row>
    <row r="52" spans="1:12">
      <c r="A52" s="9" t="s">
        <v>4</v>
      </c>
      <c r="B52" s="17">
        <f t="shared" si="1"/>
        <v>-366.69999999999982</v>
      </c>
      <c r="C52" s="17">
        <f t="shared" si="1"/>
        <v>57.5</v>
      </c>
      <c r="D52" s="17">
        <f t="shared" si="1"/>
        <v>159.22699999999986</v>
      </c>
      <c r="E52" s="17">
        <f t="shared" si="1"/>
        <v>44.964999999999691</v>
      </c>
      <c r="F52" s="17">
        <f t="shared" si="1"/>
        <v>19.098372089649274</v>
      </c>
      <c r="G52" s="17">
        <f t="shared" si="1"/>
        <v>15.728366825665944</v>
      </c>
      <c r="H52" s="17">
        <f t="shared" si="1"/>
        <v>76.257081391564498</v>
      </c>
      <c r="I52" s="17">
        <f t="shared" si="1"/>
        <v>85.137698274695595</v>
      </c>
      <c r="J52" s="17">
        <f t="shared" si="1"/>
        <v>84.489656383364945</v>
      </c>
      <c r="K52" s="17">
        <f t="shared" si="1"/>
        <v>82.350819309726376</v>
      </c>
      <c r="L52" s="17">
        <f t="shared" si="2"/>
        <v>363.06199427466663</v>
      </c>
    </row>
    <row r="53" spans="1:12">
      <c r="A53" s="9" t="s">
        <v>5</v>
      </c>
      <c r="B53" s="17">
        <f t="shared" si="1"/>
        <v>-111.59999999999991</v>
      </c>
      <c r="C53" s="17">
        <f t="shared" si="1"/>
        <v>46.799999999999955</v>
      </c>
      <c r="D53" s="17">
        <f t="shared" si="1"/>
        <v>47.857999999999947</v>
      </c>
      <c r="E53" s="17">
        <f t="shared" si="1"/>
        <v>66.841000000000122</v>
      </c>
      <c r="F53" s="17">
        <f t="shared" si="1"/>
        <v>52.230047566729581</v>
      </c>
      <c r="G53" s="17">
        <f t="shared" si="1"/>
        <v>20.116717868508658</v>
      </c>
      <c r="H53" s="17">
        <f t="shared" si="1"/>
        <v>45.222803799076928</v>
      </c>
      <c r="I53" s="17">
        <f t="shared" si="1"/>
        <v>41.328865054509151</v>
      </c>
      <c r="J53" s="17">
        <f t="shared" si="1"/>
        <v>42.395695030962315</v>
      </c>
      <c r="K53" s="17">
        <f t="shared" si="1"/>
        <v>62.909044838296722</v>
      </c>
      <c r="L53" s="17">
        <f t="shared" si="2"/>
        <v>264.20317415808336</v>
      </c>
    </row>
    <row r="54" spans="1:12">
      <c r="A54" s="9" t="s">
        <v>6</v>
      </c>
      <c r="B54" s="17">
        <f t="shared" si="1"/>
        <v>-98.099999999999909</v>
      </c>
      <c r="C54" s="17">
        <f t="shared" si="1"/>
        <v>53.799999999999955</v>
      </c>
      <c r="D54" s="17">
        <f t="shared" si="1"/>
        <v>277.80599999999981</v>
      </c>
      <c r="E54" s="17">
        <f t="shared" si="1"/>
        <v>27.958000000000084</v>
      </c>
      <c r="F54" s="17">
        <f t="shared" si="1"/>
        <v>13.981134338442644</v>
      </c>
      <c r="G54" s="17">
        <f t="shared" si="1"/>
        <v>16.843658134991983</v>
      </c>
      <c r="H54" s="17">
        <f t="shared" si="1"/>
        <v>71.059606058512145</v>
      </c>
      <c r="I54" s="17">
        <f t="shared" si="1"/>
        <v>79.290361420529734</v>
      </c>
      <c r="J54" s="17">
        <f t="shared" si="1"/>
        <v>119.52874448293687</v>
      </c>
      <c r="K54" s="17">
        <f t="shared" si="1"/>
        <v>162.63151231106349</v>
      </c>
      <c r="L54" s="17">
        <f t="shared" si="2"/>
        <v>463.33501674647687</v>
      </c>
    </row>
    <row r="55" spans="1:12">
      <c r="A55" s="9" t="s">
        <v>7</v>
      </c>
      <c r="B55" s="17">
        <f t="shared" si="1"/>
        <v>59.099999999999966</v>
      </c>
      <c r="C55" s="17">
        <f t="shared" si="1"/>
        <v>28.200000000000045</v>
      </c>
      <c r="D55" s="17">
        <f t="shared" si="1"/>
        <v>62.942000000000007</v>
      </c>
      <c r="E55" s="17">
        <f t="shared" si="1"/>
        <v>31.365000000000009</v>
      </c>
      <c r="F55" s="17">
        <f t="shared" si="1"/>
        <v>5.6080005718122834</v>
      </c>
      <c r="G55" s="17">
        <f t="shared" si="1"/>
        <v>6.4636644272685544</v>
      </c>
      <c r="H55" s="17">
        <f t="shared" si="1"/>
        <v>22.137862320703164</v>
      </c>
      <c r="I55" s="17">
        <f t="shared" si="1"/>
        <v>18.825081771606278</v>
      </c>
      <c r="J55" s="17">
        <f t="shared" si="1"/>
        <v>15.872505733947946</v>
      </c>
      <c r="K55" s="17">
        <f t="shared" si="1"/>
        <v>14.148014920274818</v>
      </c>
      <c r="L55" s="17">
        <f t="shared" si="2"/>
        <v>83.055129745613044</v>
      </c>
    </row>
    <row r="56" spans="1:12">
      <c r="A56" s="11"/>
      <c r="B56" s="87"/>
      <c r="C56" s="87"/>
      <c r="D56" s="87"/>
      <c r="E56" s="88"/>
      <c r="F56" s="87"/>
      <c r="G56" s="87"/>
      <c r="H56" s="87"/>
      <c r="I56" s="87"/>
      <c r="J56" s="87"/>
      <c r="K56" s="87"/>
      <c r="L56" s="16"/>
    </row>
    <row r="57" spans="1:12">
      <c r="A57" s="3" t="s">
        <v>8</v>
      </c>
      <c r="B57" s="15">
        <f t="shared" si="1"/>
        <v>61.300000000000182</v>
      </c>
      <c r="C57" s="15">
        <f t="shared" si="1"/>
        <v>1.1999999999998181</v>
      </c>
      <c r="D57" s="15">
        <f t="shared" si="1"/>
        <v>144.17700000000013</v>
      </c>
      <c r="E57" s="15">
        <f t="shared" si="1"/>
        <v>45.954000000000178</v>
      </c>
      <c r="F57" s="15">
        <f t="shared" si="1"/>
        <v>66.370938019488676</v>
      </c>
      <c r="G57" s="15">
        <f t="shared" si="1"/>
        <v>40.00845314665321</v>
      </c>
      <c r="H57" s="15">
        <f t="shared" si="1"/>
        <v>50.377958321838378</v>
      </c>
      <c r="I57" s="15">
        <f t="shared" si="1"/>
        <v>81.7730176046216</v>
      </c>
      <c r="J57" s="15">
        <f t="shared" si="1"/>
        <v>109.25024320942066</v>
      </c>
      <c r="K57" s="15">
        <f t="shared" si="1"/>
        <v>104.94734186534242</v>
      </c>
      <c r="L57" s="15">
        <f t="shared" si="2"/>
        <v>452.72795216736495</v>
      </c>
    </row>
    <row r="58" spans="1:12">
      <c r="A58" s="9" t="s">
        <v>9</v>
      </c>
      <c r="B58" s="17">
        <f t="shared" si="1"/>
        <v>-107.70000000000005</v>
      </c>
      <c r="C58" s="17">
        <f t="shared" si="1"/>
        <v>-37.599999999999909</v>
      </c>
      <c r="D58" s="17">
        <f t="shared" si="1"/>
        <v>45.986000000000104</v>
      </c>
      <c r="E58" s="17">
        <f t="shared" si="1"/>
        <v>-5.1730000000002292</v>
      </c>
      <c r="F58" s="17">
        <f t="shared" si="1"/>
        <v>9.2101627739336891</v>
      </c>
      <c r="G58" s="17">
        <f t="shared" si="1"/>
        <v>9.0134085855643207</v>
      </c>
      <c r="H58" s="17">
        <f t="shared" si="1"/>
        <v>8.7799096430835561</v>
      </c>
      <c r="I58" s="17">
        <f t="shared" si="1"/>
        <v>40.397921653388494</v>
      </c>
      <c r="J58" s="17">
        <f t="shared" si="1"/>
        <v>46.751655163860278</v>
      </c>
      <c r="K58" s="17">
        <f t="shared" si="1"/>
        <v>38.086035453425666</v>
      </c>
      <c r="L58" s="17">
        <f t="shared" si="2"/>
        <v>152.239093273256</v>
      </c>
    </row>
    <row r="59" spans="1:12">
      <c r="A59" s="9" t="s">
        <v>10</v>
      </c>
      <c r="B59" s="17">
        <f t="shared" si="1"/>
        <v>169</v>
      </c>
      <c r="C59" s="17">
        <f t="shared" si="1"/>
        <v>38.799999999999955</v>
      </c>
      <c r="D59" s="17">
        <f t="shared" si="1"/>
        <v>98.191000000000031</v>
      </c>
      <c r="E59" s="17">
        <f t="shared" si="1"/>
        <v>51.12700000000018</v>
      </c>
      <c r="F59" s="17">
        <f t="shared" si="1"/>
        <v>57.15223326790283</v>
      </c>
      <c r="G59" s="17">
        <f t="shared" si="1"/>
        <v>31.014053446850539</v>
      </c>
      <c r="H59" s="17">
        <f t="shared" si="1"/>
        <v>41.560915185071281</v>
      </c>
      <c r="I59" s="17">
        <f t="shared" si="1"/>
        <v>41.382492306440781</v>
      </c>
      <c r="J59" s="17">
        <f t="shared" si="1"/>
        <v>62.483440942816742</v>
      </c>
      <c r="K59" s="17">
        <f t="shared" si="1"/>
        <v>66.869507081553138</v>
      </c>
      <c r="L59" s="17">
        <f t="shared" si="2"/>
        <v>300.46264223063531</v>
      </c>
    </row>
    <row r="60" spans="1:12">
      <c r="A60" s="11"/>
      <c r="B60" s="87"/>
      <c r="C60" s="87"/>
      <c r="D60" s="87"/>
      <c r="E60" s="88"/>
      <c r="F60" s="87"/>
      <c r="G60" s="87"/>
      <c r="H60" s="87"/>
      <c r="I60" s="87"/>
      <c r="J60" s="87"/>
      <c r="K60" s="87"/>
      <c r="L60" s="16"/>
    </row>
    <row r="61" spans="1:12">
      <c r="A61" s="3" t="s">
        <v>11</v>
      </c>
      <c r="B61" s="15">
        <f t="shared" si="1"/>
        <v>120.80000000000018</v>
      </c>
      <c r="C61" s="15">
        <f t="shared" si="1"/>
        <v>84</v>
      </c>
      <c r="D61" s="15">
        <f t="shared" si="1"/>
        <v>153.34899999999971</v>
      </c>
      <c r="E61" s="15">
        <f t="shared" si="1"/>
        <v>86.667000000000371</v>
      </c>
      <c r="F61" s="15">
        <f t="shared" si="1"/>
        <v>47.044560591239133</v>
      </c>
      <c r="G61" s="15">
        <f t="shared" si="1"/>
        <v>80.983012280484672</v>
      </c>
      <c r="H61" s="15">
        <f t="shared" si="1"/>
        <v>97.759416835286629</v>
      </c>
      <c r="I61" s="15">
        <f t="shared" si="1"/>
        <v>108.2326213963529</v>
      </c>
      <c r="J61" s="15">
        <f t="shared" si="1"/>
        <v>116.56694738755914</v>
      </c>
      <c r="K61" s="15">
        <f t="shared" si="1"/>
        <v>111.49015294807032</v>
      </c>
      <c r="L61" s="15">
        <f t="shared" si="2"/>
        <v>562.07671143899279</v>
      </c>
    </row>
    <row r="62" spans="1:12">
      <c r="A62" s="9" t="s">
        <v>12</v>
      </c>
      <c r="B62" s="17">
        <f t="shared" si="1"/>
        <v>28.099999999999994</v>
      </c>
      <c r="C62" s="17">
        <f t="shared" si="1"/>
        <v>12.199999999999989</v>
      </c>
      <c r="D62" s="17">
        <f t="shared" si="1"/>
        <v>20.786999999999978</v>
      </c>
      <c r="E62" s="17">
        <f t="shared" si="1"/>
        <v>13.976000000000056</v>
      </c>
      <c r="F62" s="17">
        <f t="shared" si="1"/>
        <v>6.2734279126549382</v>
      </c>
      <c r="G62" s="17">
        <f t="shared" si="1"/>
        <v>13.169081489316341</v>
      </c>
      <c r="H62" s="17">
        <f t="shared" si="1"/>
        <v>15.426262473781719</v>
      </c>
      <c r="I62" s="17">
        <f t="shared" si="1"/>
        <v>17.454743091226874</v>
      </c>
      <c r="J62" s="17">
        <f t="shared" si="1"/>
        <v>14.579253601036953</v>
      </c>
      <c r="K62" s="17">
        <f t="shared" si="1"/>
        <v>13.017231914741558</v>
      </c>
      <c r="L62" s="17">
        <f t="shared" si="2"/>
        <v>79.920000482758383</v>
      </c>
    </row>
    <row r="63" spans="1:12">
      <c r="A63" s="9" t="s">
        <v>13</v>
      </c>
      <c r="B63" s="17">
        <f t="shared" si="1"/>
        <v>39.799999999999983</v>
      </c>
      <c r="C63" s="17">
        <f t="shared" si="1"/>
        <v>45.500000000000028</v>
      </c>
      <c r="D63" s="17">
        <f t="shared" si="1"/>
        <v>34.074999999999989</v>
      </c>
      <c r="E63" s="17">
        <f t="shared" si="1"/>
        <v>30.97199999999998</v>
      </c>
      <c r="F63" s="17">
        <f t="shared" si="1"/>
        <v>10.611908519179906</v>
      </c>
      <c r="G63" s="17">
        <f t="shared" si="1"/>
        <v>16.195072078011151</v>
      </c>
      <c r="H63" s="17">
        <f t="shared" si="1"/>
        <v>17.856448278395703</v>
      </c>
      <c r="I63" s="17">
        <f t="shared" si="1"/>
        <v>19.353073890691064</v>
      </c>
      <c r="J63" s="17">
        <f t="shared" si="1"/>
        <v>20.660568007822008</v>
      </c>
      <c r="K63" s="17">
        <f t="shared" si="1"/>
        <v>18.014760935992172</v>
      </c>
      <c r="L63" s="17">
        <f t="shared" si="2"/>
        <v>102.691831710092</v>
      </c>
    </row>
    <row r="64" spans="1:12">
      <c r="A64" s="9" t="s">
        <v>14</v>
      </c>
      <c r="B64" s="17">
        <f t="shared" si="1"/>
        <v>20.5</v>
      </c>
      <c r="C64" s="17">
        <f t="shared" si="1"/>
        <v>6.6000000000000085</v>
      </c>
      <c r="D64" s="17">
        <f t="shared" si="1"/>
        <v>10.680999999999997</v>
      </c>
      <c r="E64" s="17">
        <f t="shared" si="1"/>
        <v>4.7330000000000041</v>
      </c>
      <c r="F64" s="17">
        <f t="shared" si="1"/>
        <v>2.2382539370670571</v>
      </c>
      <c r="G64" s="17">
        <f t="shared" si="1"/>
        <v>2.6064958143778512</v>
      </c>
      <c r="H64" s="17">
        <f t="shared" si="1"/>
        <v>4.9541146136992325</v>
      </c>
      <c r="I64" s="17">
        <f t="shared" si="1"/>
        <v>5.3715413464415462</v>
      </c>
      <c r="J64" s="17">
        <f t="shared" si="1"/>
        <v>4.5320333038837219</v>
      </c>
      <c r="K64" s="17">
        <f t="shared" si="1"/>
        <v>4.2233159831279607</v>
      </c>
      <c r="L64" s="17">
        <f t="shared" si="2"/>
        <v>23.92575499859737</v>
      </c>
    </row>
    <row r="65" spans="1:12">
      <c r="A65" s="9" t="s">
        <v>15</v>
      </c>
      <c r="B65" s="17">
        <f t="shared" si="1"/>
        <v>33.800000000000011</v>
      </c>
      <c r="C65" s="17">
        <f t="shared" si="1"/>
        <v>7.0999999999999943</v>
      </c>
      <c r="D65" s="17">
        <f t="shared" si="1"/>
        <v>21.603999999999985</v>
      </c>
      <c r="E65" s="17">
        <f t="shared" si="1"/>
        <v>7.6750000000000114</v>
      </c>
      <c r="F65" s="17">
        <f t="shared" si="1"/>
        <v>4.4140332711970132</v>
      </c>
      <c r="G65" s="17">
        <f t="shared" si="1"/>
        <v>8.8431731608329187</v>
      </c>
      <c r="H65" s="17">
        <f t="shared" si="1"/>
        <v>8.7739521569067165</v>
      </c>
      <c r="I65" s="17">
        <f t="shared" si="1"/>
        <v>9.1953835596364684</v>
      </c>
      <c r="J65" s="17">
        <f t="shared" si="1"/>
        <v>6.7190994961569004</v>
      </c>
      <c r="K65" s="17">
        <f t="shared" si="1"/>
        <v>6.3261075994794851</v>
      </c>
      <c r="L65" s="17">
        <f t="shared" si="2"/>
        <v>44.271749244209502</v>
      </c>
    </row>
    <row r="66" spans="1:12">
      <c r="A66" s="9" t="s">
        <v>16</v>
      </c>
      <c r="B66" s="17">
        <f t="shared" si="1"/>
        <v>10.699999999999996</v>
      </c>
      <c r="C66" s="17">
        <f t="shared" si="1"/>
        <v>3.3999999999999986</v>
      </c>
      <c r="D66" s="17">
        <f t="shared" si="1"/>
        <v>5.340999999999994</v>
      </c>
      <c r="E66" s="17">
        <f t="shared" si="1"/>
        <v>2.2140000000000128</v>
      </c>
      <c r="F66" s="17">
        <f t="shared" si="1"/>
        <v>2.957494526960275</v>
      </c>
      <c r="G66" s="17">
        <f t="shared" si="1"/>
        <v>4.7306843363691939</v>
      </c>
      <c r="H66" s="17">
        <f t="shared" si="1"/>
        <v>4.2933968395118711</v>
      </c>
      <c r="I66" s="17">
        <f t="shared" si="1"/>
        <v>8.1747945709281424</v>
      </c>
      <c r="J66" s="17">
        <f t="shared" si="1"/>
        <v>23.086182948187002</v>
      </c>
      <c r="K66" s="17">
        <f t="shared" si="1"/>
        <v>16.763412962244885</v>
      </c>
      <c r="L66" s="17">
        <f t="shared" si="2"/>
        <v>60.00596618420137</v>
      </c>
    </row>
    <row r="67" spans="1:12">
      <c r="A67" s="9" t="s">
        <v>17</v>
      </c>
      <c r="B67" s="17">
        <f t="shared" ref="B67:K82" si="3">C20-B20</f>
        <v>17.200000000000017</v>
      </c>
      <c r="C67" s="17">
        <f t="shared" si="3"/>
        <v>4.8999999999999773</v>
      </c>
      <c r="D67" s="17">
        <f t="shared" si="3"/>
        <v>9.7550000000000239</v>
      </c>
      <c r="E67" s="17">
        <f t="shared" si="3"/>
        <v>4.2889999999999873</v>
      </c>
      <c r="F67" s="17">
        <f t="shared" si="3"/>
        <v>6.603070800305602</v>
      </c>
      <c r="G67" s="17">
        <f t="shared" si="3"/>
        <v>10.713639922116556</v>
      </c>
      <c r="H67" s="17">
        <f t="shared" si="3"/>
        <v>14.971501637464684</v>
      </c>
      <c r="I67" s="17">
        <f t="shared" si="3"/>
        <v>23.103621911622326</v>
      </c>
      <c r="J67" s="17">
        <f t="shared" si="3"/>
        <v>28.008565146408785</v>
      </c>
      <c r="K67" s="17">
        <f t="shared" si="3"/>
        <v>35.692725419726514</v>
      </c>
      <c r="L67" s="17">
        <f t="shared" si="2"/>
        <v>119.09312483764447</v>
      </c>
    </row>
    <row r="68" spans="1:12">
      <c r="A68" s="9" t="s">
        <v>18</v>
      </c>
      <c r="B68" s="17">
        <f t="shared" si="3"/>
        <v>-29.300000000000068</v>
      </c>
      <c r="C68" s="17">
        <f t="shared" si="3"/>
        <v>4.3999999999999773</v>
      </c>
      <c r="D68" s="17">
        <f t="shared" si="3"/>
        <v>51.005999999999972</v>
      </c>
      <c r="E68" s="17">
        <f t="shared" si="3"/>
        <v>22.808000000000106</v>
      </c>
      <c r="F68" s="17">
        <f t="shared" si="3"/>
        <v>13.946371623874711</v>
      </c>
      <c r="G68" s="17">
        <f t="shared" si="3"/>
        <v>24.724865479460163</v>
      </c>
      <c r="H68" s="17">
        <f t="shared" si="3"/>
        <v>31.483740835526646</v>
      </c>
      <c r="I68" s="17">
        <f t="shared" si="3"/>
        <v>25.579463025806604</v>
      </c>
      <c r="J68" s="17">
        <f t="shared" si="3"/>
        <v>18.981244884063813</v>
      </c>
      <c r="K68" s="17">
        <f t="shared" si="3"/>
        <v>17.452598132757657</v>
      </c>
      <c r="L68" s="17">
        <f t="shared" si="2"/>
        <v>132.16828398148959</v>
      </c>
    </row>
    <row r="69" spans="1:12">
      <c r="A69" s="11"/>
      <c r="B69" s="87"/>
      <c r="C69" s="87"/>
      <c r="D69" s="87"/>
      <c r="E69" s="88"/>
      <c r="F69" s="87"/>
      <c r="G69" s="87"/>
      <c r="H69" s="87"/>
      <c r="I69" s="87"/>
      <c r="J69" s="87"/>
      <c r="K69" s="87"/>
      <c r="L69" s="16"/>
    </row>
    <row r="70" spans="1:12">
      <c r="A70" s="3" t="s">
        <v>19</v>
      </c>
      <c r="B70" s="15">
        <f t="shared" si="3"/>
        <v>54.599999999999454</v>
      </c>
      <c r="C70" s="15">
        <f t="shared" si="3"/>
        <v>198.80000000000018</v>
      </c>
      <c r="D70" s="15">
        <f t="shared" si="3"/>
        <v>567.34500000000025</v>
      </c>
      <c r="E70" s="15">
        <f t="shared" si="3"/>
        <v>211.0649999999996</v>
      </c>
      <c r="F70" s="15">
        <f t="shared" si="3"/>
        <v>116.60860547601987</v>
      </c>
      <c r="G70" s="15">
        <f t="shared" si="3"/>
        <v>186.41682856253829</v>
      </c>
      <c r="H70" s="15">
        <f t="shared" si="3"/>
        <v>233.03598126559336</v>
      </c>
      <c r="I70" s="15">
        <f t="shared" si="3"/>
        <v>227.98629572859863</v>
      </c>
      <c r="J70" s="15">
        <f>K23-J23</f>
        <v>278.34714205709406</v>
      </c>
      <c r="K70" s="15">
        <f t="shared" si="3"/>
        <v>283.81709569418763</v>
      </c>
      <c r="L70" s="15">
        <f t="shared" si="2"/>
        <v>1326.2119487840318</v>
      </c>
    </row>
    <row r="71" spans="1:12">
      <c r="A71" s="9" t="s">
        <v>20</v>
      </c>
      <c r="B71" s="17">
        <f t="shared" si="3"/>
        <v>-54.399999999999977</v>
      </c>
      <c r="C71" s="17">
        <f t="shared" si="3"/>
        <v>-21.600000000000023</v>
      </c>
      <c r="D71" s="17">
        <f t="shared" si="3"/>
        <v>56.668999999999983</v>
      </c>
      <c r="E71" s="17">
        <f t="shared" si="3"/>
        <v>18.215000000000032</v>
      </c>
      <c r="F71" s="17">
        <f t="shared" si="3"/>
        <v>7.3600425391001636</v>
      </c>
      <c r="G71" s="17">
        <f t="shared" si="3"/>
        <v>14.197660613314383</v>
      </c>
      <c r="H71" s="17">
        <f t="shared" si="3"/>
        <v>17.832728238165259</v>
      </c>
      <c r="I71" s="17">
        <f t="shared" si="3"/>
        <v>17.150155878490636</v>
      </c>
      <c r="J71" s="17">
        <f t="shared" si="3"/>
        <v>20.650328491289088</v>
      </c>
      <c r="K71" s="17">
        <f t="shared" si="3"/>
        <v>22.623409840822887</v>
      </c>
      <c r="L71" s="17">
        <f t="shared" si="2"/>
        <v>99.814325601182418</v>
      </c>
    </row>
    <row r="72" spans="1:12">
      <c r="A72" s="9" t="s">
        <v>21</v>
      </c>
      <c r="B72" s="17">
        <f t="shared" si="3"/>
        <v>-75.199999999999932</v>
      </c>
      <c r="C72" s="17">
        <f t="shared" si="3"/>
        <v>-78.700000000000045</v>
      </c>
      <c r="D72" s="17">
        <f t="shared" si="3"/>
        <v>11.444000000000074</v>
      </c>
      <c r="E72" s="17">
        <f t="shared" si="3"/>
        <v>-3.1069999999999709</v>
      </c>
      <c r="F72" s="17">
        <f t="shared" si="3"/>
        <v>8.0983097412789675</v>
      </c>
      <c r="G72" s="17">
        <f t="shared" si="3"/>
        <v>14.531451058156335</v>
      </c>
      <c r="H72" s="17">
        <f t="shared" si="3"/>
        <v>18.213369363441871</v>
      </c>
      <c r="I72" s="17">
        <f t="shared" si="3"/>
        <v>17.633992306022265</v>
      </c>
      <c r="J72" s="17">
        <f t="shared" si="3"/>
        <v>21.340547535075416</v>
      </c>
      <c r="K72" s="17">
        <f t="shared" si="3"/>
        <v>15.268537827377145</v>
      </c>
      <c r="L72" s="17">
        <f t="shared" si="2"/>
        <v>95.086207831351999</v>
      </c>
    </row>
    <row r="73" spans="1:12">
      <c r="A73" s="9" t="s">
        <v>22</v>
      </c>
      <c r="B73" s="17">
        <f t="shared" si="3"/>
        <v>-49</v>
      </c>
      <c r="C73" s="17">
        <f t="shared" si="3"/>
        <v>-4.8999999999999773</v>
      </c>
      <c r="D73" s="17">
        <f t="shared" si="3"/>
        <v>53.424999999999955</v>
      </c>
      <c r="E73" s="17">
        <f t="shared" si="3"/>
        <v>-6.0049999999999955</v>
      </c>
      <c r="F73" s="17">
        <f t="shared" si="3"/>
        <v>17.341622789930966</v>
      </c>
      <c r="G73" s="17">
        <f t="shared" si="3"/>
        <v>25.324165163529983</v>
      </c>
      <c r="H73" s="17">
        <f t="shared" si="3"/>
        <v>31.541446029081612</v>
      </c>
      <c r="I73" s="17">
        <f t="shared" si="3"/>
        <v>31.147109609291078</v>
      </c>
      <c r="J73" s="17">
        <f t="shared" si="3"/>
        <v>38.246956211969177</v>
      </c>
      <c r="K73" s="17">
        <f t="shared" si="3"/>
        <v>26.549757011242491</v>
      </c>
      <c r="L73" s="17">
        <f t="shared" si="2"/>
        <v>170.15105681504531</v>
      </c>
    </row>
    <row r="74" spans="1:12">
      <c r="A74" s="9" t="s">
        <v>23</v>
      </c>
      <c r="B74" s="17">
        <f t="shared" si="3"/>
        <v>17.099999999999994</v>
      </c>
      <c r="C74" s="17">
        <f t="shared" si="3"/>
        <v>19.5</v>
      </c>
      <c r="D74" s="17">
        <f t="shared" si="3"/>
        <v>13.043000000000006</v>
      </c>
      <c r="E74" s="17">
        <f t="shared" si="3"/>
        <v>8.1110000000000042</v>
      </c>
      <c r="F74" s="17">
        <f t="shared" si="3"/>
        <v>1.839961267899568</v>
      </c>
      <c r="G74" s="17">
        <f t="shared" si="3"/>
        <v>3.2163044723942846</v>
      </c>
      <c r="H74" s="17">
        <f t="shared" si="3"/>
        <v>4.019376536896857</v>
      </c>
      <c r="I74" s="17">
        <f t="shared" si="3"/>
        <v>3.9277736751972725</v>
      </c>
      <c r="J74" s="17">
        <f t="shared" si="3"/>
        <v>4.7862834091081652</v>
      </c>
      <c r="K74" s="17">
        <f t="shared" si="3"/>
        <v>8.3006223230597413</v>
      </c>
      <c r="L74" s="17">
        <f t="shared" si="2"/>
        <v>26.090321684555889</v>
      </c>
    </row>
    <row r="75" spans="1:12">
      <c r="A75" s="9" t="s">
        <v>24</v>
      </c>
      <c r="B75" s="17">
        <f t="shared" si="3"/>
        <v>2.1999999999999886</v>
      </c>
      <c r="C75" s="17">
        <f t="shared" si="3"/>
        <v>16.699999999999989</v>
      </c>
      <c r="D75" s="17">
        <f t="shared" si="3"/>
        <v>19.969000000000051</v>
      </c>
      <c r="E75" s="17">
        <f t="shared" si="3"/>
        <v>15.242999999999938</v>
      </c>
      <c r="F75" s="17">
        <f t="shared" si="3"/>
        <v>7.6670015962006914</v>
      </c>
      <c r="G75" s="17">
        <f t="shared" si="3"/>
        <v>12.138234125643521</v>
      </c>
      <c r="H75" s="17">
        <f t="shared" si="3"/>
        <v>15.134336995450326</v>
      </c>
      <c r="I75" s="17">
        <f t="shared" si="3"/>
        <v>14.89569218651701</v>
      </c>
      <c r="J75" s="17">
        <f t="shared" si="3"/>
        <v>18.247097601984365</v>
      </c>
      <c r="K75" s="17">
        <f t="shared" si="3"/>
        <v>31.751022978176536</v>
      </c>
      <c r="L75" s="17">
        <f t="shared" si="2"/>
        <v>99.833385483972449</v>
      </c>
    </row>
    <row r="76" spans="1:12">
      <c r="A76" s="9" t="s">
        <v>25</v>
      </c>
      <c r="B76" s="17">
        <f t="shared" si="3"/>
        <v>5.5</v>
      </c>
      <c r="C76" s="17">
        <f t="shared" si="3"/>
        <v>71.299999999999955</v>
      </c>
      <c r="D76" s="17">
        <f t="shared" si="3"/>
        <v>81.442000000000007</v>
      </c>
      <c r="E76" s="17">
        <f t="shared" si="3"/>
        <v>39.120999999999981</v>
      </c>
      <c r="F76" s="17">
        <f t="shared" si="3"/>
        <v>16.97026366002342</v>
      </c>
      <c r="G76" s="17">
        <f t="shared" si="3"/>
        <v>26.439289241385495</v>
      </c>
      <c r="H76" s="17">
        <f t="shared" si="3"/>
        <v>32.970039543648454</v>
      </c>
      <c r="I76" s="17">
        <f t="shared" si="3"/>
        <v>32.435738834761878</v>
      </c>
      <c r="J76" s="17">
        <f t="shared" si="3"/>
        <v>39.720633422842866</v>
      </c>
      <c r="K76" s="17">
        <f t="shared" si="3"/>
        <v>37.199654198661392</v>
      </c>
      <c r="L76" s="17">
        <f t="shared" si="2"/>
        <v>185.73561890132351</v>
      </c>
    </row>
    <row r="77" spans="1:12">
      <c r="A77" s="9" t="s">
        <v>26</v>
      </c>
      <c r="B77" s="17">
        <f t="shared" si="3"/>
        <v>47.300000000000011</v>
      </c>
      <c r="C77" s="17">
        <f t="shared" si="3"/>
        <v>48.500000000000057</v>
      </c>
      <c r="D77" s="17">
        <f t="shared" si="3"/>
        <v>63.064999999999941</v>
      </c>
      <c r="E77" s="17">
        <f t="shared" si="3"/>
        <v>19.495000000000005</v>
      </c>
      <c r="F77" s="17">
        <f t="shared" si="3"/>
        <v>7.6809278024221612</v>
      </c>
      <c r="G77" s="17">
        <f t="shared" si="3"/>
        <v>13.159170924050841</v>
      </c>
      <c r="H77" s="17">
        <f t="shared" si="3"/>
        <v>16.474534613493802</v>
      </c>
      <c r="I77" s="17">
        <f t="shared" si="3"/>
        <v>16.008092537065409</v>
      </c>
      <c r="J77" s="17">
        <f t="shared" si="3"/>
        <v>19.425208020237505</v>
      </c>
      <c r="K77" s="17">
        <f t="shared" si="3"/>
        <v>6.7988538151653302</v>
      </c>
      <c r="L77" s="17">
        <f t="shared" si="2"/>
        <v>79.546787712435048</v>
      </c>
    </row>
    <row r="78" spans="1:12">
      <c r="A78" s="9" t="s">
        <v>27</v>
      </c>
      <c r="B78" s="17">
        <f t="shared" si="3"/>
        <v>24.800000000000011</v>
      </c>
      <c r="C78" s="17">
        <f t="shared" si="3"/>
        <v>15.099999999999966</v>
      </c>
      <c r="D78" s="17">
        <f t="shared" si="3"/>
        <v>47.326000000000022</v>
      </c>
      <c r="E78" s="17">
        <f t="shared" si="3"/>
        <v>19.603999999999985</v>
      </c>
      <c r="F78" s="17">
        <f t="shared" si="3"/>
        <v>2.4196409738815419</v>
      </c>
      <c r="G78" s="17">
        <f t="shared" si="3"/>
        <v>5.616008952911443</v>
      </c>
      <c r="H78" s="17">
        <f t="shared" si="3"/>
        <v>7.186287905273673</v>
      </c>
      <c r="I78" s="17">
        <f t="shared" si="3"/>
        <v>6.6141365331067732</v>
      </c>
      <c r="J78" s="17">
        <f t="shared" si="3"/>
        <v>7.9863956412765447</v>
      </c>
      <c r="K78" s="17">
        <f t="shared" si="3"/>
        <v>16.877361569729032</v>
      </c>
      <c r="L78" s="17">
        <f t="shared" si="2"/>
        <v>46.699831576179008</v>
      </c>
    </row>
    <row r="79" spans="1:12">
      <c r="A79" s="9" t="s">
        <v>28</v>
      </c>
      <c r="B79" s="17">
        <f t="shared" si="3"/>
        <v>136.9</v>
      </c>
      <c r="C79" s="17">
        <f t="shared" si="3"/>
        <v>83.899999999999977</v>
      </c>
      <c r="D79" s="17">
        <f t="shared" si="3"/>
        <v>76.125</v>
      </c>
      <c r="E79" s="17">
        <f t="shared" si="3"/>
        <v>47.261999999999944</v>
      </c>
      <c r="F79" s="17">
        <f t="shared" si="3"/>
        <v>18.430839519342157</v>
      </c>
      <c r="G79" s="17">
        <f t="shared" si="3"/>
        <v>27.002814672382556</v>
      </c>
      <c r="H79" s="17">
        <f t="shared" si="3"/>
        <v>33.61000285856278</v>
      </c>
      <c r="I79" s="17">
        <f t="shared" si="3"/>
        <v>33.258132492789969</v>
      </c>
      <c r="J79" s="17">
        <f t="shared" si="3"/>
        <v>40.899998469056868</v>
      </c>
      <c r="K79" s="17">
        <f t="shared" si="3"/>
        <v>50.966587492103713</v>
      </c>
      <c r="L79" s="17">
        <f t="shared" si="2"/>
        <v>204.16837550423804</v>
      </c>
    </row>
    <row r="80" spans="1:12">
      <c r="A80" s="9" t="s">
        <v>29</v>
      </c>
      <c r="B80" s="17">
        <f t="shared" si="3"/>
        <v>-14.800000000000011</v>
      </c>
      <c r="C80" s="17">
        <f t="shared" si="3"/>
        <v>2.3000000000000114</v>
      </c>
      <c r="D80" s="17">
        <f t="shared" si="3"/>
        <v>36.272999999999968</v>
      </c>
      <c r="E80" s="17">
        <f t="shared" si="3"/>
        <v>6.6080000000000609</v>
      </c>
      <c r="F80" s="17">
        <f t="shared" si="3"/>
        <v>7.9096833104666757</v>
      </c>
      <c r="G80" s="17">
        <f t="shared" si="3"/>
        <v>12.467049894485626</v>
      </c>
      <c r="H80" s="17">
        <f t="shared" si="3"/>
        <v>15.579654467458681</v>
      </c>
      <c r="I80" s="17">
        <f t="shared" si="3"/>
        <v>15.225404607184601</v>
      </c>
      <c r="J80" s="17">
        <f t="shared" si="3"/>
        <v>18.554017702273768</v>
      </c>
      <c r="K80" s="17">
        <f t="shared" si="3"/>
        <v>8.745080426039749</v>
      </c>
      <c r="L80" s="17">
        <f t="shared" si="2"/>
        <v>78.480890407909101</v>
      </c>
    </row>
    <row r="81" spans="1:12">
      <c r="A81" s="9" t="s">
        <v>30</v>
      </c>
      <c r="B81" s="17">
        <f t="shared" si="3"/>
        <v>4.6999999999999886</v>
      </c>
      <c r="C81" s="17">
        <f t="shared" si="3"/>
        <v>37.100000000000023</v>
      </c>
      <c r="D81" s="17">
        <f t="shared" si="3"/>
        <v>57.180999999999983</v>
      </c>
      <c r="E81" s="17">
        <f t="shared" si="3"/>
        <v>21.908999999999992</v>
      </c>
      <c r="F81" s="17">
        <f t="shared" si="3"/>
        <v>6.1687318061030965</v>
      </c>
      <c r="G81" s="17">
        <f t="shared" si="3"/>
        <v>9.3863327374944561</v>
      </c>
      <c r="H81" s="17">
        <f t="shared" si="3"/>
        <v>11.716193465082597</v>
      </c>
      <c r="I81" s="17">
        <f t="shared" si="3"/>
        <v>11.491458578319168</v>
      </c>
      <c r="J81" s="17">
        <f t="shared" si="3"/>
        <v>14.041226294756711</v>
      </c>
      <c r="K81" s="17">
        <f t="shared" si="3"/>
        <v>26.693370849652638</v>
      </c>
      <c r="L81" s="17">
        <f t="shared" si="2"/>
        <v>79.497313731408667</v>
      </c>
    </row>
    <row r="82" spans="1:12">
      <c r="A82" s="9" t="s">
        <v>31</v>
      </c>
      <c r="B82" s="17">
        <f t="shared" si="3"/>
        <v>38.199999999999989</v>
      </c>
      <c r="C82" s="17">
        <f t="shared" si="3"/>
        <v>14.599999999999994</v>
      </c>
      <c r="D82" s="17">
        <f t="shared" si="3"/>
        <v>13.278999999999996</v>
      </c>
      <c r="E82" s="17">
        <f t="shared" si="3"/>
        <v>8.5600000000000023</v>
      </c>
      <c r="F82" s="17">
        <f t="shared" si="3"/>
        <v>4.4262666377387632</v>
      </c>
      <c r="G82" s="17">
        <f t="shared" si="3"/>
        <v>6.3129348740748981</v>
      </c>
      <c r="H82" s="17">
        <f t="shared" si="3"/>
        <v>7.9861403959106951</v>
      </c>
      <c r="I82" s="17">
        <f t="shared" si="3"/>
        <v>7.8857151650093158</v>
      </c>
      <c r="J82" s="17">
        <f t="shared" si="3"/>
        <v>9.6827119197929221</v>
      </c>
      <c r="K82" s="17">
        <f t="shared" si="3"/>
        <v>11.332130688067508</v>
      </c>
      <c r="L82" s="17">
        <f t="shared" si="2"/>
        <v>47.625899680594102</v>
      </c>
    </row>
    <row r="83" spans="1:12">
      <c r="A83" s="9" t="s">
        <v>32</v>
      </c>
      <c r="B83" s="17">
        <f t="shared" ref="B83:K91" si="4">C36-B36</f>
        <v>-39.499999999999943</v>
      </c>
      <c r="C83" s="17">
        <f t="shared" si="4"/>
        <v>-12.100000000000023</v>
      </c>
      <c r="D83" s="17">
        <f t="shared" si="4"/>
        <v>27.533000000000072</v>
      </c>
      <c r="E83" s="17">
        <f t="shared" si="4"/>
        <v>8.1689999999999827</v>
      </c>
      <c r="F83" s="17">
        <f t="shared" si="4"/>
        <v>7.7478984496613066</v>
      </c>
      <c r="G83" s="17">
        <f t="shared" si="4"/>
        <v>12.727464401461816</v>
      </c>
      <c r="H83" s="17">
        <f t="shared" si="4"/>
        <v>15.912276465403693</v>
      </c>
      <c r="I83" s="17">
        <f t="shared" si="4"/>
        <v>15.528419589549571</v>
      </c>
      <c r="J83" s="17">
        <f t="shared" si="4"/>
        <v>18.903450887271333</v>
      </c>
      <c r="K83" s="17">
        <f t="shared" si="4"/>
        <v>11.836412047843055</v>
      </c>
      <c r="L83" s="17">
        <f t="shared" si="2"/>
        <v>82.655921841190775</v>
      </c>
    </row>
    <row r="84" spans="1:12">
      <c r="A84" s="9" t="s">
        <v>33</v>
      </c>
      <c r="B84" s="17">
        <f t="shared" si="4"/>
        <v>10.799999999999997</v>
      </c>
      <c r="C84" s="17">
        <f t="shared" si="4"/>
        <v>7.1000000000000085</v>
      </c>
      <c r="D84" s="17">
        <f t="shared" si="4"/>
        <v>10.570999999999998</v>
      </c>
      <c r="E84" s="17">
        <f t="shared" si="4"/>
        <v>7.8799999999999955</v>
      </c>
      <c r="F84" s="17">
        <f t="shared" si="4"/>
        <v>2.547415381970481</v>
      </c>
      <c r="G84" s="17">
        <f t="shared" si="4"/>
        <v>3.8979474312511257</v>
      </c>
      <c r="H84" s="17">
        <f t="shared" si="4"/>
        <v>4.8595943877244991</v>
      </c>
      <c r="I84" s="17">
        <f t="shared" si="4"/>
        <v>4.7844737352925648</v>
      </c>
      <c r="J84" s="17">
        <f t="shared" si="4"/>
        <v>5.862286450161065</v>
      </c>
      <c r="K84" s="17">
        <f t="shared" si="4"/>
        <v>8.8742946262462965</v>
      </c>
      <c r="L84" s="17">
        <f t="shared" si="2"/>
        <v>30.826012012646032</v>
      </c>
    </row>
    <row r="85" spans="1:12">
      <c r="A85" s="11"/>
      <c r="B85" s="87"/>
      <c r="C85" s="87"/>
      <c r="D85" s="87"/>
      <c r="E85" s="88"/>
      <c r="F85" s="87"/>
      <c r="G85" s="87"/>
      <c r="H85" s="87"/>
      <c r="I85" s="87"/>
      <c r="J85" s="87"/>
      <c r="K85" s="87"/>
      <c r="L85" s="16"/>
    </row>
    <row r="86" spans="1:12">
      <c r="A86" s="3" t="s">
        <v>34</v>
      </c>
      <c r="B86" s="15">
        <f t="shared" si="4"/>
        <v>40.599999999999909</v>
      </c>
      <c r="C86" s="15">
        <f t="shared" si="4"/>
        <v>74.900000000000091</v>
      </c>
      <c r="D86" s="15">
        <f t="shared" si="4"/>
        <v>78.70699999999988</v>
      </c>
      <c r="E86" s="15">
        <f t="shared" si="4"/>
        <v>44.800999999999931</v>
      </c>
      <c r="F86" s="15">
        <f t="shared" si="4"/>
        <v>32.427611495469819</v>
      </c>
      <c r="G86" s="15">
        <f t="shared" si="4"/>
        <v>48.384167169081593</v>
      </c>
      <c r="H86" s="15">
        <f t="shared" si="4"/>
        <v>59.773754699183201</v>
      </c>
      <c r="I86" s="15">
        <f t="shared" si="4"/>
        <v>70.092289706359225</v>
      </c>
      <c r="J86" s="15">
        <f t="shared" si="4"/>
        <v>95.152879742235655</v>
      </c>
      <c r="K86" s="15">
        <f t="shared" si="4"/>
        <v>115.75669089647681</v>
      </c>
      <c r="L86" s="15">
        <f t="shared" si="2"/>
        <v>421.5873937088063</v>
      </c>
    </row>
    <row r="87" spans="1:12">
      <c r="A87" s="9" t="s">
        <v>35</v>
      </c>
      <c r="B87" s="17">
        <f t="shared" si="4"/>
        <v>15.199999999999932</v>
      </c>
      <c r="C87" s="17">
        <f t="shared" si="4"/>
        <v>18.399999999999977</v>
      </c>
      <c r="D87" s="17">
        <f t="shared" si="4"/>
        <v>52.791000000000054</v>
      </c>
      <c r="E87" s="17">
        <f t="shared" si="4"/>
        <v>18.018000000000029</v>
      </c>
      <c r="F87" s="17">
        <f t="shared" si="4"/>
        <v>16.962319138905059</v>
      </c>
      <c r="G87" s="17">
        <f t="shared" si="4"/>
        <v>21.745149298961564</v>
      </c>
      <c r="H87" s="17">
        <f t="shared" si="4"/>
        <v>24.795713712207089</v>
      </c>
      <c r="I87" s="17">
        <f t="shared" si="4"/>
        <v>33.718127487978222</v>
      </c>
      <c r="J87" s="17">
        <f t="shared" si="4"/>
        <v>41.772765589904338</v>
      </c>
      <c r="K87" s="17">
        <f t="shared" si="4"/>
        <v>50.696494651493708</v>
      </c>
      <c r="L87" s="17">
        <f t="shared" si="2"/>
        <v>189.69056987944998</v>
      </c>
    </row>
    <row r="88" spans="1:12">
      <c r="A88" s="9" t="s">
        <v>36</v>
      </c>
      <c r="B88" s="17">
        <f t="shared" si="4"/>
        <v>11.200000000000017</v>
      </c>
      <c r="C88" s="17">
        <f t="shared" si="4"/>
        <v>17.899999999999977</v>
      </c>
      <c r="D88" s="17">
        <f t="shared" si="4"/>
        <v>7.9820000000000277</v>
      </c>
      <c r="E88" s="17">
        <f t="shared" si="4"/>
        <v>7.143999999999977</v>
      </c>
      <c r="F88" s="17">
        <f t="shared" si="4"/>
        <v>10.13431433506554</v>
      </c>
      <c r="G88" s="17">
        <f t="shared" si="4"/>
        <v>7.5150711913923942</v>
      </c>
      <c r="H88" s="17">
        <f t="shared" si="4"/>
        <v>14.207501429007948</v>
      </c>
      <c r="I88" s="17">
        <f t="shared" si="4"/>
        <v>12.432864683681601</v>
      </c>
      <c r="J88" s="17">
        <f t="shared" si="4"/>
        <v>11.675781266255115</v>
      </c>
      <c r="K88" s="17">
        <f t="shared" si="4"/>
        <v>14.24912543074808</v>
      </c>
      <c r="L88" s="17">
        <f t="shared" si="2"/>
        <v>70.214658336150677</v>
      </c>
    </row>
    <row r="89" spans="1:12">
      <c r="A89" s="9" t="s">
        <v>37</v>
      </c>
      <c r="B89" s="17">
        <f t="shared" si="4"/>
        <v>14.199999999999932</v>
      </c>
      <c r="C89" s="17">
        <f t="shared" si="4"/>
        <v>38.600000000000023</v>
      </c>
      <c r="D89" s="17">
        <f t="shared" si="4"/>
        <v>17.934000000000083</v>
      </c>
      <c r="E89" s="17">
        <f t="shared" si="4"/>
        <v>19.638999999999896</v>
      </c>
      <c r="F89" s="17">
        <f t="shared" si="4"/>
        <v>5.3488222102096188</v>
      </c>
      <c r="G89" s="17">
        <f t="shared" si="4"/>
        <v>19.103624615984131</v>
      </c>
      <c r="H89" s="17">
        <f t="shared" si="4"/>
        <v>20.735671625775467</v>
      </c>
      <c r="I89" s="17">
        <f t="shared" si="4"/>
        <v>23.942042381164015</v>
      </c>
      <c r="J89" s="17">
        <f t="shared" si="4"/>
        <v>41.737662680337507</v>
      </c>
      <c r="K89" s="17">
        <f t="shared" si="4"/>
        <v>50.827780811530033</v>
      </c>
      <c r="L89" s="17">
        <f t="shared" si="2"/>
        <v>161.69560432500077</v>
      </c>
    </row>
    <row r="90" spans="1:12">
      <c r="A90" s="11"/>
      <c r="B90" s="87"/>
      <c r="C90" s="87"/>
      <c r="D90" s="87"/>
      <c r="E90" s="88"/>
      <c r="F90" s="87"/>
      <c r="G90" s="87"/>
      <c r="H90" s="87"/>
      <c r="I90" s="87"/>
      <c r="J90" s="87"/>
      <c r="K90" s="87"/>
      <c r="L90" s="16"/>
    </row>
    <row r="91" spans="1:12">
      <c r="A91" s="3" t="s">
        <v>38</v>
      </c>
      <c r="B91" s="15">
        <f t="shared" si="4"/>
        <v>-544.70000000000073</v>
      </c>
      <c r="C91" s="15">
        <f t="shared" si="4"/>
        <v>566.59999999999854</v>
      </c>
      <c r="D91" s="15">
        <f t="shared" si="4"/>
        <v>1613.4259999999995</v>
      </c>
      <c r="E91" s="15">
        <f t="shared" si="4"/>
        <v>591.30500000000029</v>
      </c>
      <c r="F91" s="15">
        <f t="shared" si="4"/>
        <v>363.00884220033549</v>
      </c>
      <c r="G91" s="15">
        <f t="shared" si="4"/>
        <v>424.97385502562975</v>
      </c>
      <c r="H91" s="15">
        <f t="shared" si="4"/>
        <v>689.79690582884359</v>
      </c>
      <c r="I91" s="15">
        <f t="shared" si="4"/>
        <v>747.18367268009752</v>
      </c>
      <c r="J91" s="15">
        <f t="shared" si="4"/>
        <v>900.06077138974433</v>
      </c>
      <c r="K91" s="15">
        <f t="shared" si="4"/>
        <v>976.56133034415689</v>
      </c>
      <c r="L91" s="15">
        <f t="shared" si="2"/>
        <v>4101.5853774688076</v>
      </c>
    </row>
    <row r="92" spans="1:12">
      <c r="A92" s="42"/>
      <c r="B92" s="59"/>
      <c r="C92" s="59"/>
      <c r="D92" s="59"/>
      <c r="E92" s="59"/>
      <c r="F92" s="59"/>
      <c r="G92" s="59"/>
      <c r="H92" s="59"/>
      <c r="I92" s="59"/>
      <c r="J92" s="59"/>
      <c r="K92" s="59"/>
      <c r="L92" s="59"/>
    </row>
    <row r="93" spans="1:12">
      <c r="A93" s="42"/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</row>
    <row r="94" spans="1:12">
      <c r="A94" s="42"/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</row>
    <row r="95" spans="1:12">
      <c r="E95" s="56"/>
      <c r="F95" s="56"/>
      <c r="G95" s="56"/>
    </row>
    <row r="96" spans="1:12">
      <c r="A96" s="1"/>
      <c r="B96" s="148" t="s">
        <v>80</v>
      </c>
      <c r="C96" s="148"/>
      <c r="D96" s="148"/>
      <c r="E96" s="148"/>
      <c r="F96" s="148"/>
      <c r="G96" s="148"/>
      <c r="H96" s="148"/>
      <c r="I96" s="148"/>
      <c r="J96" s="148"/>
      <c r="K96" s="148"/>
      <c r="L96" s="148"/>
    </row>
    <row r="97" spans="1:12">
      <c r="A97" s="7" t="s">
        <v>1</v>
      </c>
      <c r="B97" s="6" t="s">
        <v>53</v>
      </c>
      <c r="C97" s="6" t="s">
        <v>54</v>
      </c>
      <c r="D97" s="2" t="s">
        <v>55</v>
      </c>
      <c r="E97" s="2" t="s">
        <v>56</v>
      </c>
      <c r="F97" s="2" t="s">
        <v>57</v>
      </c>
      <c r="G97" s="2" t="s">
        <v>58</v>
      </c>
      <c r="H97" s="2" t="s">
        <v>59</v>
      </c>
      <c r="I97" s="2" t="s">
        <v>60</v>
      </c>
      <c r="J97" s="2" t="s">
        <v>82</v>
      </c>
      <c r="K97" s="2" t="s">
        <v>61</v>
      </c>
      <c r="L97" s="2" t="s">
        <v>62</v>
      </c>
    </row>
    <row r="98" spans="1:12">
      <c r="A98" s="3" t="s">
        <v>2</v>
      </c>
      <c r="B98" s="71">
        <f>RATE(10, , -B3,C3)</f>
        <v>-1.1118897824131653E-2</v>
      </c>
      <c r="C98" s="71">
        <f>RATE(10, , -C3,D3)</f>
        <v>2.9497560245330752E-3</v>
      </c>
      <c r="D98" s="71">
        <f>RATE(10, , -D3,E3)</f>
        <v>8.9882474181049079E-3</v>
      </c>
      <c r="E98" s="72">
        <f t="shared" ref="E98:K98" si="5">RATE(5, ,-E3,F3)</f>
        <v>5.1303727174510242E-3</v>
      </c>
      <c r="F98" s="72">
        <f t="shared" si="5"/>
        <v>2.492496212337669E-3</v>
      </c>
      <c r="G98" s="72">
        <f t="shared" si="5"/>
        <v>1.6962774645401908E-3</v>
      </c>
      <c r="H98" s="72">
        <f t="shared" si="5"/>
        <v>5.998296320211231E-3</v>
      </c>
      <c r="I98" s="72">
        <f t="shared" si="5"/>
        <v>6.0606159222947927E-3</v>
      </c>
      <c r="J98" s="72">
        <f t="shared" si="5"/>
        <v>6.8150738827006041E-3</v>
      </c>
      <c r="K98" s="72">
        <f t="shared" si="5"/>
        <v>7.8807158169916219E-3</v>
      </c>
      <c r="L98" s="73">
        <f>RATE(30, , -F3,L3)</f>
        <v>5.1546931726197858E-3</v>
      </c>
    </row>
    <row r="99" spans="1:12">
      <c r="A99" s="9" t="s">
        <v>3</v>
      </c>
      <c r="B99" s="74">
        <f t="shared" ref="B99:D114" si="6">RATE(10, , -B4,C4)</f>
        <v>-2.3372920056541072E-2</v>
      </c>
      <c r="C99" s="74">
        <f t="shared" si="6"/>
        <v>1.8668997440879991E-3</v>
      </c>
      <c r="D99" s="74">
        <f t="shared" si="6"/>
        <v>1.0014706829616585E-2</v>
      </c>
      <c r="E99" s="75">
        <f>RATE(5, ,-E4,F4)</f>
        <v>4.8826341160860855E-3</v>
      </c>
      <c r="F99" s="75">
        <f t="shared" ref="F99:K114" si="7">RATE(5, ,-F4,G4)</f>
        <v>1.4629054353260864E-3</v>
      </c>
      <c r="G99" s="75">
        <f t="shared" si="7"/>
        <v>1.5069775468107066E-3</v>
      </c>
      <c r="H99" s="75">
        <f t="shared" si="7"/>
        <v>5.0639385614017719E-3</v>
      </c>
      <c r="I99" s="75">
        <f t="shared" si="7"/>
        <v>4.9830251877011856E-3</v>
      </c>
      <c r="J99" s="75">
        <f t="shared" si="7"/>
        <v>5.4102696902503548E-3</v>
      </c>
      <c r="K99" s="75">
        <f t="shared" si="7"/>
        <v>5.2827543430318405E-3</v>
      </c>
      <c r="L99" s="76">
        <f t="shared" ref="L99:L137" si="8">RATE(30, , -F4,L4)</f>
        <v>3.9501190495740265E-3</v>
      </c>
    </row>
    <row r="100" spans="1:12">
      <c r="A100" s="9" t="s">
        <v>4</v>
      </c>
      <c r="B100" s="74">
        <f t="shared" si="6"/>
        <v>-1.5238903149719353E-2</v>
      </c>
      <c r="C100" s="74">
        <f t="shared" si="6"/>
        <v>2.572645792272545E-3</v>
      </c>
      <c r="D100" s="74">
        <f t="shared" si="6"/>
        <v>6.8116740936495267E-3</v>
      </c>
      <c r="E100" s="75">
        <f>RATE(5, ,-E5,F5)</f>
        <v>3.6797034573715021E-3</v>
      </c>
      <c r="F100" s="75">
        <f t="shared" si="7"/>
        <v>1.5410490744873855E-3</v>
      </c>
      <c r="G100" s="75">
        <f t="shared" si="7"/>
        <v>1.2600970936473496E-3</v>
      </c>
      <c r="H100" s="75">
        <f t="shared" si="7"/>
        <v>6.0136365310441559E-3</v>
      </c>
      <c r="I100" s="75">
        <f t="shared" si="7"/>
        <v>6.509222404835288E-3</v>
      </c>
      <c r="J100" s="75">
        <f t="shared" si="7"/>
        <v>6.2566425016889722E-3</v>
      </c>
      <c r="K100" s="75">
        <f t="shared" si="7"/>
        <v>5.915052661031971E-3</v>
      </c>
      <c r="L100" s="76">
        <f t="shared" si="8"/>
        <v>4.5800734190702425E-3</v>
      </c>
    </row>
    <row r="101" spans="1:12">
      <c r="A101" s="9" t="s">
        <v>5</v>
      </c>
      <c r="B101" s="74">
        <f t="shared" si="6"/>
        <v>-7.7319296892172937E-3</v>
      </c>
      <c r="C101" s="74">
        <f t="shared" si="6"/>
        <v>3.3342084853002609E-3</v>
      </c>
      <c r="D101" s="74">
        <f t="shared" si="6"/>
        <v>3.2984905477090008E-3</v>
      </c>
      <c r="E101" s="75">
        <f>RATE(5, ,-E6,F6)</f>
        <v>8.8892713657126553E-3</v>
      </c>
      <c r="F101" s="75">
        <f t="shared" si="7"/>
        <v>6.6749710556790569E-3</v>
      </c>
      <c r="G101" s="75">
        <f t="shared" si="7"/>
        <v>2.5076067038501903E-3</v>
      </c>
      <c r="H101" s="75">
        <f t="shared" si="7"/>
        <v>5.5334149313687178E-3</v>
      </c>
      <c r="I101" s="75">
        <f t="shared" si="7"/>
        <v>4.9253247277116453E-3</v>
      </c>
      <c r="J101" s="75">
        <f t="shared" si="7"/>
        <v>4.9298113231976857E-3</v>
      </c>
      <c r="K101" s="75">
        <f t="shared" si="7"/>
        <v>7.1064452596780112E-3</v>
      </c>
      <c r="L101" s="76">
        <f t="shared" si="8"/>
        <v>5.2784940652094922E-3</v>
      </c>
    </row>
    <row r="102" spans="1:12">
      <c r="A102" s="9" t="s">
        <v>6</v>
      </c>
      <c r="B102" s="74">
        <f t="shared" si="6"/>
        <v>-5.0975831143015189E-3</v>
      </c>
      <c r="C102" s="74">
        <f t="shared" si="6"/>
        <v>2.8390738513759135E-3</v>
      </c>
      <c r="D102" s="74">
        <f t="shared" si="6"/>
        <v>1.3573868848500911E-2</v>
      </c>
      <c r="E102" s="75">
        <f>RATE(5, ,-E7,F7)</f>
        <v>2.5259513681800032E-3</v>
      </c>
      <c r="F102" s="75">
        <f t="shared" si="7"/>
        <v>1.2505210246562292E-3</v>
      </c>
      <c r="G102" s="75">
        <f t="shared" si="7"/>
        <v>1.4964342326628933E-3</v>
      </c>
      <c r="H102" s="75">
        <f t="shared" si="7"/>
        <v>6.2073348380374807E-3</v>
      </c>
      <c r="I102" s="75">
        <f t="shared" si="7"/>
        <v>6.708571015542935E-3</v>
      </c>
      <c r="J102" s="75">
        <f t="shared" si="7"/>
        <v>9.721784625429674E-3</v>
      </c>
      <c r="K102" s="75">
        <f t="shared" si="7"/>
        <v>1.2532240676469523E-2</v>
      </c>
      <c r="L102" s="76">
        <f t="shared" si="8"/>
        <v>6.3112604555100611E-3</v>
      </c>
    </row>
    <row r="103" spans="1:12">
      <c r="A103" s="9" t="s">
        <v>7</v>
      </c>
      <c r="B103" s="74">
        <f t="shared" si="6"/>
        <v>1.90660728224301E-2</v>
      </c>
      <c r="C103" s="74">
        <f t="shared" si="6"/>
        <v>7.9234313962996458E-3</v>
      </c>
      <c r="D103" s="74">
        <f t="shared" si="6"/>
        <v>1.577052213160322E-2</v>
      </c>
      <c r="E103" s="75">
        <f>RATE(5, ,-E8,F8)</f>
        <v>1.4036284547013386E-2</v>
      </c>
      <c r="F103" s="75">
        <f t="shared" si="7"/>
        <v>2.3958399984931305E-3</v>
      </c>
      <c r="G103" s="75">
        <f t="shared" si="7"/>
        <v>2.7267471228809427E-3</v>
      </c>
      <c r="H103" s="75">
        <f t="shared" si="7"/>
        <v>9.0961262470729068E-3</v>
      </c>
      <c r="I103" s="75">
        <f t="shared" si="7"/>
        <v>7.4174226728915176E-3</v>
      </c>
      <c r="J103" s="75">
        <f t="shared" si="7"/>
        <v>6.0437637507029674E-3</v>
      </c>
      <c r="K103" s="75">
        <f t="shared" si="7"/>
        <v>5.2357028591704206E-3</v>
      </c>
      <c r="L103" s="76">
        <f t="shared" si="8"/>
        <v>5.483091265142904E-3</v>
      </c>
    </row>
    <row r="104" spans="1:12">
      <c r="A104" s="11"/>
      <c r="B104" s="77"/>
      <c r="C104" s="77"/>
      <c r="D104" s="77"/>
      <c r="E104" s="77"/>
      <c r="F104" s="77"/>
      <c r="G104" s="77"/>
      <c r="H104" s="77"/>
      <c r="I104" s="77"/>
      <c r="J104" s="77"/>
      <c r="K104" s="77"/>
      <c r="L104" s="78"/>
    </row>
    <row r="105" spans="1:12">
      <c r="A105" s="3" t="s">
        <v>8</v>
      </c>
      <c r="B105" s="71">
        <f t="shared" si="6"/>
        <v>2.4282398210739671E-3</v>
      </c>
      <c r="C105" s="71">
        <f t="shared" si="6"/>
        <v>4.6896250714714614E-5</v>
      </c>
      <c r="D105" s="71">
        <f t="shared" si="6"/>
        <v>5.4951202360560272E-3</v>
      </c>
      <c r="E105" s="72">
        <f>RATE(5, ,-E10,F10)</f>
        <v>3.3764920450464779E-3</v>
      </c>
      <c r="F105" s="72">
        <f t="shared" si="7"/>
        <v>4.7816770355041723E-3</v>
      </c>
      <c r="G105" s="72">
        <f t="shared" si="7"/>
        <v>2.8254954734913138E-3</v>
      </c>
      <c r="H105" s="72">
        <f t="shared" si="7"/>
        <v>3.5032240981257004E-3</v>
      </c>
      <c r="I105" s="72">
        <f t="shared" si="7"/>
        <v>5.5648420326951326E-3</v>
      </c>
      <c r="J105" s="72">
        <f t="shared" si="7"/>
        <v>7.2075557792624732E-3</v>
      </c>
      <c r="K105" s="72">
        <f t="shared" si="7"/>
        <v>6.6864375708612627E-3</v>
      </c>
      <c r="L105" s="73">
        <f t="shared" si="8"/>
        <v>5.0936283048665914E-3</v>
      </c>
    </row>
    <row r="106" spans="1:12">
      <c r="A106" s="9" t="s">
        <v>9</v>
      </c>
      <c r="B106" s="74">
        <f t="shared" si="6"/>
        <v>-7.9015122809463385E-3</v>
      </c>
      <c r="C106" s="74">
        <f t="shared" si="6"/>
        <v>-2.9204126710155429E-3</v>
      </c>
      <c r="D106" s="74">
        <f t="shared" si="6"/>
        <v>3.5718434693571754E-3</v>
      </c>
      <c r="E106" s="75">
        <f>RATE(5, ,-E11,F11)</f>
        <v>-7.8927985172516006E-4</v>
      </c>
      <c r="F106" s="75">
        <f t="shared" si="7"/>
        <v>1.4046392716528305E-3</v>
      </c>
      <c r="G106" s="75">
        <f t="shared" si="7"/>
        <v>1.3651264592898624E-3</v>
      </c>
      <c r="H106" s="75">
        <f t="shared" si="7"/>
        <v>1.3208394346112986E-3</v>
      </c>
      <c r="I106" s="75">
        <f t="shared" si="7"/>
        <v>5.9814245192092658E-3</v>
      </c>
      <c r="J106" s="75">
        <f t="shared" si="7"/>
        <v>6.7090464031475611E-3</v>
      </c>
      <c r="K106" s="75">
        <f t="shared" si="7"/>
        <v>5.3006968898036957E-3</v>
      </c>
      <c r="L106" s="76">
        <f t="shared" si="8"/>
        <v>3.6775393599701093E-3</v>
      </c>
    </row>
    <row r="107" spans="1:12">
      <c r="A107" s="9" t="s">
        <v>10</v>
      </c>
      <c r="B107" s="74">
        <f t="shared" si="6"/>
        <v>1.4583648853296754E-2</v>
      </c>
      <c r="C107" s="74">
        <f t="shared" si="6"/>
        <v>3.0523242831252554E-3</v>
      </c>
      <c r="D107" s="74">
        <f t="shared" si="6"/>
        <v>7.3485647680681587E-3</v>
      </c>
      <c r="E107" s="75">
        <f>RATE(5, ,-E12,F12)</f>
        <v>7.2464335959017325E-3</v>
      </c>
      <c r="F107" s="75">
        <f t="shared" si="7"/>
        <v>7.8044773295584393E-3</v>
      </c>
      <c r="G107" s="75">
        <f t="shared" si="7"/>
        <v>4.1039485887767891E-3</v>
      </c>
      <c r="H107" s="75">
        <f t="shared" si="7"/>
        <v>5.3744200079258921E-3</v>
      </c>
      <c r="I107" s="75">
        <f t="shared" si="7"/>
        <v>5.2115327138239336E-3</v>
      </c>
      <c r="J107" s="75">
        <f t="shared" si="7"/>
        <v>7.6300225310104754E-3</v>
      </c>
      <c r="K107" s="75">
        <f t="shared" si="7"/>
        <v>7.8575274589528475E-3</v>
      </c>
      <c r="L107" s="76">
        <f t="shared" si="8"/>
        <v>6.3292184388745749E-3</v>
      </c>
    </row>
    <row r="108" spans="1:12">
      <c r="A108" s="11"/>
      <c r="B108" s="77"/>
      <c r="C108" s="77"/>
      <c r="D108" s="77"/>
      <c r="E108" s="77"/>
      <c r="F108" s="77"/>
      <c r="G108" s="77"/>
      <c r="H108" s="77"/>
      <c r="I108" s="77"/>
      <c r="J108" s="77"/>
      <c r="K108" s="77"/>
      <c r="L108" s="78"/>
    </row>
    <row r="109" spans="1:12">
      <c r="A109" s="3" t="s">
        <v>11</v>
      </c>
      <c r="B109" s="71">
        <f t="shared" si="6"/>
        <v>6.7475107352866406E-3</v>
      </c>
      <c r="C109" s="71">
        <f t="shared" si="6"/>
        <v>4.4329668496695378E-3</v>
      </c>
      <c r="D109" s="71">
        <f t="shared" si="6"/>
        <v>7.6314093834477306E-3</v>
      </c>
      <c r="E109" s="72">
        <f t="shared" ref="E109:E116" si="9">RATE(5, ,-E14,F14)</f>
        <v>8.1410536334873031E-3</v>
      </c>
      <c r="F109" s="72">
        <f t="shared" si="7"/>
        <v>4.2764798103487513E-3</v>
      </c>
      <c r="G109" s="72">
        <f t="shared" si="7"/>
        <v>7.1646647650633966E-3</v>
      </c>
      <c r="H109" s="72">
        <f t="shared" si="7"/>
        <v>8.3262460396420993E-3</v>
      </c>
      <c r="I109" s="72">
        <f t="shared" si="7"/>
        <v>8.8349004638762982E-3</v>
      </c>
      <c r="J109" s="72">
        <f t="shared" si="7"/>
        <v>9.1009625463147493E-3</v>
      </c>
      <c r="K109" s="72">
        <f t="shared" si="7"/>
        <v>8.3318856179864995E-3</v>
      </c>
      <c r="L109" s="73">
        <f t="shared" si="8"/>
        <v>7.6711944505650342E-3</v>
      </c>
    </row>
    <row r="110" spans="1:12">
      <c r="A110" s="9" t="s">
        <v>12</v>
      </c>
      <c r="B110" s="74">
        <f t="shared" si="6"/>
        <v>1.3177541686027206E-2</v>
      </c>
      <c r="C110" s="74">
        <f t="shared" si="6"/>
        <v>5.2039398314015885E-3</v>
      </c>
      <c r="D110" s="74">
        <f t="shared" si="6"/>
        <v>8.3011066286218672E-3</v>
      </c>
      <c r="E110" s="75">
        <f t="shared" si="9"/>
        <v>1.0448592169188111E-2</v>
      </c>
      <c r="F110" s="75">
        <f t="shared" si="7"/>
        <v>4.5057842107921993E-3</v>
      </c>
      <c r="G110" s="75">
        <f t="shared" si="7"/>
        <v>9.1625018757216618E-3</v>
      </c>
      <c r="H110" s="75">
        <f t="shared" si="7"/>
        <v>1.0232562008201442E-2</v>
      </c>
      <c r="I110" s="75">
        <f t="shared" si="7"/>
        <v>1.0986899295020204E-2</v>
      </c>
      <c r="J110" s="75">
        <f t="shared" si="7"/>
        <v>8.7283270272869723E-3</v>
      </c>
      <c r="K110" s="75">
        <f t="shared" si="7"/>
        <v>7.4804399852516816E-3</v>
      </c>
      <c r="L110" s="76">
        <f t="shared" si="8"/>
        <v>8.5138795974445645E-3</v>
      </c>
    </row>
    <row r="111" spans="1:12">
      <c r="A111" s="9" t="s">
        <v>13</v>
      </c>
      <c r="B111" s="74">
        <f t="shared" si="6"/>
        <v>1.7639016188536895E-2</v>
      </c>
      <c r="C111" s="74">
        <f t="shared" si="6"/>
        <v>1.6981209618508904E-2</v>
      </c>
      <c r="D111" s="74">
        <f t="shared" si="6"/>
        <v>1.1040902488593501E-2</v>
      </c>
      <c r="E111" s="75">
        <f t="shared" si="9"/>
        <v>1.8227398481219102E-2</v>
      </c>
      <c r="F111" s="75">
        <f t="shared" si="7"/>
        <v>5.8489244058675151E-3</v>
      </c>
      <c r="G111" s="75">
        <f t="shared" si="7"/>
        <v>8.6217072398744789E-3</v>
      </c>
      <c r="H111" s="75">
        <f t="shared" si="7"/>
        <v>9.0980883550895713E-3</v>
      </c>
      <c r="I111" s="75">
        <f t="shared" si="7"/>
        <v>9.4180332361770303E-3</v>
      </c>
      <c r="J111" s="75">
        <f t="shared" si="7"/>
        <v>9.5906338999064474E-3</v>
      </c>
      <c r="K111" s="75">
        <f t="shared" si="7"/>
        <v>7.9981610670888503E-3</v>
      </c>
      <c r="L111" s="76">
        <f t="shared" si="8"/>
        <v>8.4284594025185525E-3</v>
      </c>
    </row>
    <row r="112" spans="1:12">
      <c r="A112" s="9" t="s">
        <v>14</v>
      </c>
      <c r="B112" s="74">
        <f t="shared" si="6"/>
        <v>3.1784581991831991E-2</v>
      </c>
      <c r="C112" s="74">
        <f t="shared" si="6"/>
        <v>8.3307213201917942E-3</v>
      </c>
      <c r="D112" s="74">
        <f t="shared" si="6"/>
        <v>1.2192966378765118E-2</v>
      </c>
      <c r="E112" s="75">
        <f t="shared" si="9"/>
        <v>9.9166607596951929E-3</v>
      </c>
      <c r="F112" s="75">
        <f t="shared" si="7"/>
        <v>4.5123689896101535E-3</v>
      </c>
      <c r="G112" s="75">
        <f t="shared" si="7"/>
        <v>5.1314267797683095E-3</v>
      </c>
      <c r="H112" s="75">
        <f t="shared" si="7"/>
        <v>9.4254747141602636E-3</v>
      </c>
      <c r="I112" s="75">
        <f t="shared" si="7"/>
        <v>9.7451196266667307E-3</v>
      </c>
      <c r="J112" s="75">
        <f t="shared" si="7"/>
        <v>7.8624470892266589E-3</v>
      </c>
      <c r="K112" s="75">
        <f t="shared" si="7"/>
        <v>7.0568616621169197E-3</v>
      </c>
      <c r="L112" s="76">
        <f t="shared" si="8"/>
        <v>7.2870181491429152E-3</v>
      </c>
    </row>
    <row r="113" spans="1:12">
      <c r="A113" s="9" t="s">
        <v>15</v>
      </c>
      <c r="B113" s="74">
        <f t="shared" si="6"/>
        <v>1.460637609826658E-2</v>
      </c>
      <c r="C113" s="74">
        <f t="shared" si="6"/>
        <v>2.7999205639868989E-3</v>
      </c>
      <c r="D113" s="74">
        <f t="shared" si="6"/>
        <v>8.0890159372173486E-3</v>
      </c>
      <c r="E113" s="75">
        <f t="shared" si="9"/>
        <v>5.4402269965405769E-3</v>
      </c>
      <c r="F113" s="75">
        <f t="shared" si="7"/>
        <v>3.0595724754483573E-3</v>
      </c>
      <c r="G113" s="75">
        <f t="shared" si="7"/>
        <v>6.001288739684538E-3</v>
      </c>
      <c r="H113" s="75">
        <f t="shared" si="7"/>
        <v>5.7813597487276439E-3</v>
      </c>
      <c r="I113" s="75">
        <f t="shared" si="7"/>
        <v>5.8856721395494768E-3</v>
      </c>
      <c r="J113" s="75">
        <f t="shared" si="7"/>
        <v>4.1905069137863566E-3</v>
      </c>
      <c r="K113" s="75">
        <f t="shared" si="7"/>
        <v>3.866278420933426E-3</v>
      </c>
      <c r="L113" s="76">
        <f t="shared" si="8"/>
        <v>4.7967946382798951E-3</v>
      </c>
    </row>
    <row r="114" spans="1:12">
      <c r="A114" s="9" t="s">
        <v>16</v>
      </c>
      <c r="B114" s="74">
        <f t="shared" si="6"/>
        <v>1.9689752881655472E-2</v>
      </c>
      <c r="C114" s="74">
        <f t="shared" si="6"/>
        <v>5.491431477644586E-3</v>
      </c>
      <c r="D114" s="74">
        <f t="shared" si="6"/>
        <v>8.0718740664776859E-3</v>
      </c>
      <c r="E114" s="75">
        <f t="shared" si="9"/>
        <v>6.3238155728609757E-3</v>
      </c>
      <c r="F114" s="75">
        <f t="shared" si="7"/>
        <v>8.1554121145485641E-3</v>
      </c>
      <c r="G114" s="75">
        <f t="shared" si="7"/>
        <v>1.2419523673760202E-2</v>
      </c>
      <c r="H114" s="75">
        <f t="shared" si="7"/>
        <v>1.0634804945702559E-2</v>
      </c>
      <c r="I114" s="75">
        <f t="shared" si="7"/>
        <v>1.8891364448773779E-2</v>
      </c>
      <c r="J114" s="75">
        <f t="shared" si="7"/>
        <v>4.6020166111495286E-2</v>
      </c>
      <c r="K114" s="75">
        <f t="shared" si="7"/>
        <v>2.7680693649246236E-2</v>
      </c>
      <c r="L114" s="76">
        <f t="shared" si="8"/>
        <v>2.0551042751802379E-2</v>
      </c>
    </row>
    <row r="115" spans="1:12">
      <c r="A115" s="9" t="s">
        <v>17</v>
      </c>
      <c r="B115" s="74">
        <f t="shared" ref="B115:D130" si="10">RATE(10, , -B20,C20)</f>
        <v>1.2098243565100565E-2</v>
      </c>
      <c r="C115" s="74">
        <f t="shared" si="10"/>
        <v>3.1819802255049468E-3</v>
      </c>
      <c r="D115" s="74">
        <f t="shared" si="10"/>
        <v>6.0574579710102614E-3</v>
      </c>
      <c r="E115" s="75">
        <f t="shared" si="9"/>
        <v>5.1010374401998688E-3</v>
      </c>
      <c r="F115" s="75">
        <f t="shared" ref="F115:K130" si="11">RATE(5, ,-F20,G20)</f>
        <v>7.6175280334341931E-3</v>
      </c>
      <c r="G115" s="75">
        <f t="shared" si="11"/>
        <v>1.1800315904939384E-2</v>
      </c>
      <c r="H115" s="75">
        <f t="shared" si="11"/>
        <v>1.5437913773759051E-2</v>
      </c>
      <c r="I115" s="75">
        <f t="shared" si="11"/>
        <v>2.1788212122449076E-2</v>
      </c>
      <c r="J115" s="75">
        <f t="shared" si="11"/>
        <v>2.3628175040734462E-2</v>
      </c>
      <c r="K115" s="75">
        <f t="shared" si="11"/>
        <v>2.6631756077868125E-2</v>
      </c>
      <c r="L115" s="76">
        <f t="shared" si="8"/>
        <v>1.7794935195329955E-2</v>
      </c>
    </row>
    <row r="116" spans="1:12">
      <c r="A116" s="9" t="s">
        <v>18</v>
      </c>
      <c r="B116" s="74">
        <f t="shared" si="10"/>
        <v>-3.4171795745742755E-3</v>
      </c>
      <c r="C116" s="74">
        <f t="shared" si="10"/>
        <v>5.2171143229134118E-4</v>
      </c>
      <c r="D116" s="74">
        <f t="shared" si="10"/>
        <v>5.8728416269766227E-3</v>
      </c>
      <c r="E116" s="75">
        <f t="shared" si="9"/>
        <v>5.0355267825327498E-3</v>
      </c>
      <c r="F116" s="75">
        <f t="shared" si="11"/>
        <v>3.0148588614128829E-3</v>
      </c>
      <c r="G116" s="75">
        <f t="shared" si="11"/>
        <v>5.2416582152892306E-3</v>
      </c>
      <c r="H116" s="75">
        <f t="shared" si="11"/>
        <v>6.4861614966776225E-3</v>
      </c>
      <c r="I116" s="75">
        <f t="shared" si="11"/>
        <v>5.1161558324811429E-3</v>
      </c>
      <c r="J116" s="75">
        <f t="shared" si="11"/>
        <v>3.7112146073447132E-3</v>
      </c>
      <c r="K116" s="75">
        <f t="shared" si="11"/>
        <v>3.3521194536089809E-3</v>
      </c>
      <c r="L116" s="76">
        <f t="shared" si="8"/>
        <v>4.4862800474184047E-3</v>
      </c>
    </row>
    <row r="117" spans="1:12">
      <c r="A117" s="11"/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8"/>
    </row>
    <row r="118" spans="1:12">
      <c r="A118" s="3" t="s">
        <v>19</v>
      </c>
      <c r="B118" s="71">
        <f t="shared" si="10"/>
        <v>9.5402390259679746E-4</v>
      </c>
      <c r="C118" s="71">
        <f t="shared" si="10"/>
        <v>3.4028842877844019E-3</v>
      </c>
      <c r="D118" s="71">
        <f t="shared" si="10"/>
        <v>9.1462348278773635E-3</v>
      </c>
      <c r="E118" s="72">
        <f t="shared" ref="E118:E132" si="12">RATE(5, ,-E23,F23)</f>
        <v>6.3927775881749945E-3</v>
      </c>
      <c r="F118" s="72">
        <f t="shared" si="11"/>
        <v>3.4413588057082057E-3</v>
      </c>
      <c r="G118" s="72">
        <f t="shared" si="11"/>
        <v>5.3868473550819449E-3</v>
      </c>
      <c r="H118" s="72">
        <f t="shared" si="11"/>
        <v>6.540404222583022E-3</v>
      </c>
      <c r="I118" s="72">
        <f t="shared" si="11"/>
        <v>6.1977197154938438E-3</v>
      </c>
      <c r="J118" s="72">
        <f t="shared" si="11"/>
        <v>7.3201238098727205E-3</v>
      </c>
      <c r="K118" s="72">
        <f t="shared" si="11"/>
        <v>7.1984393807077692E-3</v>
      </c>
      <c r="L118" s="73">
        <f t="shared" si="8"/>
        <v>6.0132840573682237E-3</v>
      </c>
    </row>
    <row r="119" spans="1:12">
      <c r="A119" s="9" t="s">
        <v>20</v>
      </c>
      <c r="B119" s="74">
        <f t="shared" si="10"/>
        <v>-6.2720672282422724E-3</v>
      </c>
      <c r="C119" s="74">
        <f t="shared" si="10"/>
        <v>-2.6089053442286563E-3</v>
      </c>
      <c r="D119" s="74">
        <f t="shared" si="10"/>
        <v>6.7359873501616303E-3</v>
      </c>
      <c r="E119" s="75">
        <f t="shared" si="12"/>
        <v>4.1396555893701741E-3</v>
      </c>
      <c r="F119" s="75">
        <f t="shared" si="11"/>
        <v>1.6466834645783421E-3</v>
      </c>
      <c r="G119" s="75">
        <f t="shared" si="11"/>
        <v>3.1410569534159232E-3</v>
      </c>
      <c r="H119" s="75">
        <f t="shared" si="11"/>
        <v>3.8781673086674766E-3</v>
      </c>
      <c r="I119" s="75">
        <f t="shared" si="11"/>
        <v>3.6598342428322342E-3</v>
      </c>
      <c r="J119" s="75">
        <f t="shared" si="11"/>
        <v>4.3212865091379199E-3</v>
      </c>
      <c r="K119" s="75">
        <f t="shared" si="11"/>
        <v>4.6303347460188923E-3</v>
      </c>
      <c r="L119" s="76">
        <f t="shared" si="8"/>
        <v>3.5457559628477124E-3</v>
      </c>
    </row>
    <row r="120" spans="1:12">
      <c r="A120" s="9" t="s">
        <v>21</v>
      </c>
      <c r="B120" s="74">
        <f t="shared" si="10"/>
        <v>-8.5558871352367661E-3</v>
      </c>
      <c r="C120" s="74">
        <f t="shared" si="10"/>
        <v>-9.812418689592815E-3</v>
      </c>
      <c r="D120" s="74">
        <f t="shared" si="10"/>
        <v>1.4968562388989334E-3</v>
      </c>
      <c r="E120" s="75">
        <f t="shared" si="12"/>
        <v>-8.0743222667324459E-4</v>
      </c>
      <c r="F120" s="75">
        <f t="shared" si="11"/>
        <v>2.1008118920085826E-3</v>
      </c>
      <c r="G120" s="75">
        <f t="shared" si="11"/>
        <v>3.7182604345152317E-3</v>
      </c>
      <c r="H120" s="75">
        <f t="shared" si="11"/>
        <v>4.5669351790440663E-3</v>
      </c>
      <c r="I120" s="75">
        <f t="shared" si="11"/>
        <v>4.3241591774901859E-3</v>
      </c>
      <c r="J120" s="75">
        <f t="shared" si="11"/>
        <v>5.1133038354608208E-3</v>
      </c>
      <c r="K120" s="75">
        <f t="shared" si="11"/>
        <v>3.5772768110456164E-3</v>
      </c>
      <c r="L120" s="76">
        <f t="shared" si="8"/>
        <v>3.8996701983323519E-3</v>
      </c>
    </row>
    <row r="121" spans="1:12">
      <c r="A121" s="9" t="s">
        <v>22</v>
      </c>
      <c r="B121" s="74">
        <f t="shared" si="10"/>
        <v>-8.4832966378706135E-3</v>
      </c>
      <c r="C121" s="74">
        <f t="shared" si="10"/>
        <v>-8.9287115260211806E-4</v>
      </c>
      <c r="D121" s="74">
        <f t="shared" si="10"/>
        <v>9.377250057752461E-3</v>
      </c>
      <c r="E121" s="75">
        <f t="shared" si="12"/>
        <v>-2.011327192065857E-3</v>
      </c>
      <c r="F121" s="75">
        <f t="shared" si="11"/>
        <v>5.7765291764580798E-3</v>
      </c>
      <c r="G121" s="75">
        <f t="shared" si="11"/>
        <v>8.1571261709283815E-3</v>
      </c>
      <c r="H121" s="75">
        <f t="shared" si="11"/>
        <v>9.7248051075915446E-3</v>
      </c>
      <c r="I121" s="75">
        <f t="shared" si="11"/>
        <v>9.159938260293491E-3</v>
      </c>
      <c r="J121" s="75">
        <f t="shared" si="11"/>
        <v>1.0713281481116348E-2</v>
      </c>
      <c r="K121" s="75">
        <f t="shared" si="11"/>
        <v>7.1020362866121801E-3</v>
      </c>
      <c r="L121" s="76">
        <f t="shared" si="8"/>
        <v>8.4376053057209598E-3</v>
      </c>
    </row>
    <row r="122" spans="1:12">
      <c r="A122" s="9" t="s">
        <v>23</v>
      </c>
      <c r="B122" s="74">
        <f t="shared" si="10"/>
        <v>2.2685420709800386E-2</v>
      </c>
      <c r="C122" s="74">
        <f t="shared" si="10"/>
        <v>2.0845955408321265E-2</v>
      </c>
      <c r="D122" s="74">
        <f t="shared" si="10"/>
        <v>1.1820421821095996E-2</v>
      </c>
      <c r="E122" s="75">
        <f t="shared" si="12"/>
        <v>1.3423902826800838E-2</v>
      </c>
      <c r="F122" s="75">
        <f t="shared" si="11"/>
        <v>2.9093091866408669E-3</v>
      </c>
      <c r="G122" s="75">
        <f t="shared" si="11"/>
        <v>4.9913908726242238E-3</v>
      </c>
      <c r="H122" s="75">
        <f t="shared" si="11"/>
        <v>6.0711858549384609E-3</v>
      </c>
      <c r="I122" s="75">
        <f t="shared" si="11"/>
        <v>5.759548185658255E-3</v>
      </c>
      <c r="J122" s="75">
        <f t="shared" si="11"/>
        <v>6.8055158916721812E-3</v>
      </c>
      <c r="K122" s="75">
        <f t="shared" si="11"/>
        <v>1.130669946266671E-2</v>
      </c>
      <c r="L122" s="76">
        <f t="shared" si="8"/>
        <v>6.3040601005806985E-3</v>
      </c>
    </row>
    <row r="123" spans="1:12">
      <c r="A123" s="9" t="s">
        <v>24</v>
      </c>
      <c r="B123" s="74">
        <f t="shared" si="10"/>
        <v>7.539704286849973E-4</v>
      </c>
      <c r="C123" s="74">
        <f t="shared" si="10"/>
        <v>5.5585394662463622E-3</v>
      </c>
      <c r="D123" s="74">
        <f t="shared" si="10"/>
        <v>6.2680660024082993E-3</v>
      </c>
      <c r="E123" s="75">
        <f t="shared" si="12"/>
        <v>9.0810228023421279E-3</v>
      </c>
      <c r="F123" s="75">
        <f t="shared" si="11"/>
        <v>4.4067619664764721E-3</v>
      </c>
      <c r="G123" s="75">
        <f t="shared" si="11"/>
        <v>6.7924933588643576E-3</v>
      </c>
      <c r="H123" s="75">
        <f t="shared" si="11"/>
        <v>8.1647959392649634E-3</v>
      </c>
      <c r="I123" s="75">
        <f t="shared" si="11"/>
        <v>7.7226966033952368E-3</v>
      </c>
      <c r="J123" s="75">
        <f t="shared" si="11"/>
        <v>9.0786064766443884E-3</v>
      </c>
      <c r="K123" s="75">
        <f t="shared" si="11"/>
        <v>1.492386683957451E-2</v>
      </c>
      <c r="L123" s="76">
        <f t="shared" si="8"/>
        <v>8.5097585140496076E-3</v>
      </c>
    </row>
    <row r="124" spans="1:12">
      <c r="A124" s="9" t="s">
        <v>25</v>
      </c>
      <c r="B124" s="74">
        <f t="shared" si="10"/>
        <v>9.5890540944781986E-4</v>
      </c>
      <c r="C124" s="74">
        <f t="shared" si="10"/>
        <v>1.1726986036425784E-2</v>
      </c>
      <c r="D124" s="74">
        <f t="shared" si="10"/>
        <v>1.1911017304344665E-2</v>
      </c>
      <c r="E124" s="75">
        <f t="shared" si="12"/>
        <v>1.0504722880304506E-2</v>
      </c>
      <c r="F124" s="75">
        <f t="shared" si="11"/>
        <v>4.3781718465722734E-3</v>
      </c>
      <c r="G124" s="75">
        <f t="shared" si="11"/>
        <v>6.6435470079577313E-3</v>
      </c>
      <c r="H124" s="75">
        <f t="shared" si="11"/>
        <v>7.9931672630203492E-3</v>
      </c>
      <c r="I124" s="75">
        <f t="shared" si="11"/>
        <v>7.5632541319240213E-3</v>
      </c>
      <c r="J124" s="75">
        <f t="shared" si="11"/>
        <v>8.8957407537176431E-3</v>
      </c>
      <c r="K124" s="75">
        <f t="shared" si="11"/>
        <v>7.9848104001354163E-3</v>
      </c>
      <c r="L124" s="76">
        <f t="shared" si="8"/>
        <v>7.2420789141084659E-3</v>
      </c>
    </row>
    <row r="125" spans="1:12">
      <c r="A125" s="9" t="s">
        <v>26</v>
      </c>
      <c r="B125" s="74">
        <f t="shared" si="10"/>
        <v>1.0122149278033564E-2</v>
      </c>
      <c r="C125" s="74">
        <f t="shared" si="10"/>
        <v>9.4147315494534905E-3</v>
      </c>
      <c r="D125" s="74">
        <f t="shared" si="10"/>
        <v>1.1063901385787974E-2</v>
      </c>
      <c r="E125" s="75">
        <f t="shared" si="12"/>
        <v>6.360381330022211E-3</v>
      </c>
      <c r="F125" s="75">
        <f t="shared" si="11"/>
        <v>2.4468377276539795E-3</v>
      </c>
      <c r="G125" s="75">
        <f t="shared" si="11"/>
        <v>4.1271831422792643E-3</v>
      </c>
      <c r="H125" s="75">
        <f t="shared" si="11"/>
        <v>5.0523239401124801E-3</v>
      </c>
      <c r="I125" s="75">
        <f t="shared" si="11"/>
        <v>4.7896350670872676E-3</v>
      </c>
      <c r="J125" s="75">
        <f t="shared" si="11"/>
        <v>5.6649038923844387E-3</v>
      </c>
      <c r="K125" s="75">
        <f t="shared" si="11"/>
        <v>1.9419132442842996E-3</v>
      </c>
      <c r="L125" s="76">
        <f t="shared" si="8"/>
        <v>4.002872286108624E-3</v>
      </c>
    </row>
    <row r="126" spans="1:12">
      <c r="A126" s="9" t="s">
        <v>27</v>
      </c>
      <c r="B126" s="74">
        <f t="shared" si="10"/>
        <v>6.4444278158895191E-3</v>
      </c>
      <c r="C126" s="74">
        <f t="shared" si="10"/>
        <v>3.7251878977958923E-3</v>
      </c>
      <c r="D126" s="74">
        <f t="shared" si="10"/>
        <v>1.0890207994142148E-2</v>
      </c>
      <c r="E126" s="75">
        <f t="shared" si="12"/>
        <v>8.3634403402508758E-3</v>
      </c>
      <c r="F126" s="75">
        <f t="shared" si="11"/>
        <v>1.0048407921967638E-3</v>
      </c>
      <c r="G126" s="75">
        <f t="shared" si="11"/>
        <v>2.3144919950437758E-3</v>
      </c>
      <c r="H126" s="75">
        <f t="shared" si="11"/>
        <v>2.9240380019432861E-3</v>
      </c>
      <c r="I126" s="75">
        <f t="shared" si="11"/>
        <v>2.6536655993538659E-3</v>
      </c>
      <c r="J126" s="75">
        <f t="shared" si="11"/>
        <v>3.158859621238237E-3</v>
      </c>
      <c r="K126" s="75">
        <f t="shared" si="11"/>
        <v>6.526946411914738E-3</v>
      </c>
      <c r="L126" s="76">
        <f t="shared" si="8"/>
        <v>3.0957311027498763E-3</v>
      </c>
    </row>
    <row r="127" spans="1:12">
      <c r="A127" s="9" t="s">
        <v>28</v>
      </c>
      <c r="B127" s="74">
        <f t="shared" si="10"/>
        <v>5.2256489517672977E-2</v>
      </c>
      <c r="C127" s="74">
        <f t="shared" si="10"/>
        <v>2.2123100036796441E-2</v>
      </c>
      <c r="D127" s="74">
        <f t="shared" si="10"/>
        <v>1.6544374863390759E-2</v>
      </c>
      <c r="E127" s="75">
        <f t="shared" si="12"/>
        <v>1.8122268941138938E-2</v>
      </c>
      <c r="F127" s="75">
        <f t="shared" si="11"/>
        <v>6.6106469968023347E-3</v>
      </c>
      <c r="G127" s="75">
        <f t="shared" si="11"/>
        <v>9.3206559578317971E-3</v>
      </c>
      <c r="H127" s="75">
        <f t="shared" si="11"/>
        <v>1.1037458061544122E-2</v>
      </c>
      <c r="I127" s="75">
        <f t="shared" si="11"/>
        <v>1.0352776038506824E-2</v>
      </c>
      <c r="J127" s="75">
        <f t="shared" si="11"/>
        <v>1.2051514910446069E-2</v>
      </c>
      <c r="K127" s="75">
        <f t="shared" si="11"/>
        <v>1.4087140244898631E-2</v>
      </c>
      <c r="L127" s="76">
        <f t="shared" si="8"/>
        <v>1.0574053363466614E-2</v>
      </c>
    </row>
    <row r="128" spans="1:12">
      <c r="A128" s="9" t="s">
        <v>29</v>
      </c>
      <c r="B128" s="74">
        <f t="shared" si="10"/>
        <v>-3.2991554834949297E-3</v>
      </c>
      <c r="C128" s="74">
        <f t="shared" si="10"/>
        <v>5.20911172952597E-4</v>
      </c>
      <c r="D128" s="74">
        <f t="shared" si="10"/>
        <v>7.9045559211595763E-3</v>
      </c>
      <c r="E128" s="75">
        <f t="shared" si="12"/>
        <v>2.7435653367221353E-3</v>
      </c>
      <c r="F128" s="75">
        <f t="shared" si="11"/>
        <v>3.2361385558682624E-3</v>
      </c>
      <c r="G128" s="75">
        <f t="shared" si="11"/>
        <v>5.0012974623530092E-3</v>
      </c>
      <c r="H128" s="75">
        <f t="shared" si="11"/>
        <v>6.0828109811064115E-3</v>
      </c>
      <c r="I128" s="75">
        <f t="shared" si="11"/>
        <v>5.7705593291557146E-3</v>
      </c>
      <c r="J128" s="75">
        <f t="shared" si="11"/>
        <v>6.8183975170313105E-3</v>
      </c>
      <c r="K128" s="75">
        <f t="shared" si="11"/>
        <v>3.1293681178258055E-3</v>
      </c>
      <c r="L128" s="76">
        <f t="shared" si="8"/>
        <v>5.0054596746589852E-3</v>
      </c>
    </row>
    <row r="129" spans="1:12">
      <c r="A129" s="9" t="s">
        <v>30</v>
      </c>
      <c r="B129" s="74">
        <f t="shared" si="10"/>
        <v>2.3966664739453873E-3</v>
      </c>
      <c r="C129" s="74">
        <f t="shared" si="10"/>
        <v>1.7266149949810541E-2</v>
      </c>
      <c r="D129" s="74">
        <f t="shared" si="10"/>
        <v>2.1949806172841636E-2</v>
      </c>
      <c r="E129" s="75">
        <f t="shared" si="12"/>
        <v>1.4527637298799244E-2</v>
      </c>
      <c r="F129" s="75">
        <f t="shared" si="11"/>
        <v>3.8876774953780766E-3</v>
      </c>
      <c r="G129" s="75">
        <f t="shared" si="11"/>
        <v>5.7799105410228256E-3</v>
      </c>
      <c r="H129" s="75">
        <f t="shared" si="11"/>
        <v>6.9926782614411842E-3</v>
      </c>
      <c r="I129" s="75">
        <f t="shared" si="11"/>
        <v>6.628524960140228E-3</v>
      </c>
      <c r="J129" s="75">
        <f t="shared" si="11"/>
        <v>7.8175003648097673E-3</v>
      </c>
      <c r="K129" s="75">
        <f t="shared" si="11"/>
        <v>1.411520002368905E-2</v>
      </c>
      <c r="L129" s="76">
        <f t="shared" si="8"/>
        <v>7.5318925668296042E-3</v>
      </c>
    </row>
    <row r="130" spans="1:12">
      <c r="A130" s="9" t="s">
        <v>31</v>
      </c>
      <c r="B130" s="74">
        <f t="shared" si="10"/>
        <v>4.1379743992419518E-2</v>
      </c>
      <c r="C130" s="74">
        <f t="shared" si="10"/>
        <v>1.2063563531733643E-2</v>
      </c>
      <c r="D130" s="74">
        <f t="shared" si="10"/>
        <v>9.8313158631899728E-3</v>
      </c>
      <c r="E130" s="75">
        <f t="shared" si="12"/>
        <v>1.1737036998838483E-2</v>
      </c>
      <c r="F130" s="75">
        <f t="shared" si="11"/>
        <v>5.7935700627658208E-3</v>
      </c>
      <c r="G130" s="75">
        <f t="shared" si="11"/>
        <v>7.992557239825086E-3</v>
      </c>
      <c r="H130" s="75">
        <f t="shared" si="11"/>
        <v>9.683581500301193E-3</v>
      </c>
      <c r="I130" s="75">
        <f t="shared" si="11"/>
        <v>9.1222347563134978E-3</v>
      </c>
      <c r="J130" s="75">
        <f t="shared" si="11"/>
        <v>1.0670711248258505E-2</v>
      </c>
      <c r="K130" s="75">
        <f t="shared" si="11"/>
        <v>1.1815849167431145E-2</v>
      </c>
      <c r="L130" s="76">
        <f t="shared" si="8"/>
        <v>9.1779078158691005E-3</v>
      </c>
    </row>
    <row r="131" spans="1:12">
      <c r="A131" s="9" t="s">
        <v>32</v>
      </c>
      <c r="B131" s="74">
        <f t="shared" ref="B131:D139" si="13">RATE(10, , -B36,C36)</f>
        <v>-7.5848216603040175E-3</v>
      </c>
      <c r="C131" s="74">
        <f t="shared" si="13"/>
        <v>-2.4502333768147205E-3</v>
      </c>
      <c r="D131" s="74">
        <f t="shared" si="13"/>
        <v>5.5124985352353502E-3</v>
      </c>
      <c r="E131" s="75">
        <f t="shared" si="12"/>
        <v>3.1541130573770728E-3</v>
      </c>
      <c r="F131" s="75">
        <f t="shared" ref="F131:K139" si="14">RATE(5, ,-F36,G36)</f>
        <v>2.9460135595658112E-3</v>
      </c>
      <c r="G131" s="75">
        <f t="shared" si="14"/>
        <v>4.7515648386188391E-3</v>
      </c>
      <c r="H131" s="75">
        <f t="shared" si="14"/>
        <v>5.7893819722113138E-3</v>
      </c>
      <c r="I131" s="75">
        <f t="shared" si="14"/>
        <v>5.4922462171095891E-3</v>
      </c>
      <c r="J131" s="75">
        <f t="shared" si="14"/>
        <v>6.4923443426565938E-3</v>
      </c>
      <c r="K131" s="75">
        <f t="shared" si="14"/>
        <v>3.9557729472172506E-3</v>
      </c>
      <c r="L131" s="76">
        <f t="shared" si="8"/>
        <v>4.9038564701901176E-3</v>
      </c>
    </row>
    <row r="132" spans="1:12">
      <c r="A132" s="9" t="s">
        <v>33</v>
      </c>
      <c r="B132" s="74">
        <f t="shared" si="13"/>
        <v>1.3983059813601931E-2</v>
      </c>
      <c r="C132" s="74">
        <f t="shared" si="13"/>
        <v>8.2131159165337413E-3</v>
      </c>
      <c r="D132" s="74">
        <f t="shared" si="13"/>
        <v>1.1120283713595788E-2</v>
      </c>
      <c r="E132" s="75">
        <f t="shared" si="12"/>
        <v>1.5142833789744403E-2</v>
      </c>
      <c r="F132" s="75">
        <f t="shared" si="14"/>
        <v>4.6373450016888376E-3</v>
      </c>
      <c r="G132" s="75">
        <f t="shared" si="14"/>
        <v>6.9022673093457609E-3</v>
      </c>
      <c r="H132" s="75">
        <f t="shared" si="14"/>
        <v>8.2911146724777111E-3</v>
      </c>
      <c r="I132" s="75">
        <f t="shared" si="14"/>
        <v>7.8398779364114001E-3</v>
      </c>
      <c r="J132" s="75">
        <f t="shared" si="14"/>
        <v>9.2128075970433349E-3</v>
      </c>
      <c r="K132" s="75">
        <f t="shared" si="14"/>
        <v>1.3215054347037434E-2</v>
      </c>
      <c r="L132" s="76">
        <f t="shared" si="8"/>
        <v>8.34639608789268E-3</v>
      </c>
    </row>
    <row r="133" spans="1:12">
      <c r="A133" s="11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8"/>
    </row>
    <row r="134" spans="1:12">
      <c r="A134" s="3" t="s">
        <v>34</v>
      </c>
      <c r="B134" s="71">
        <f t="shared" si="13"/>
        <v>2.4390413803197569E-3</v>
      </c>
      <c r="C134" s="71">
        <f t="shared" si="13"/>
        <v>4.3535461317367975E-3</v>
      </c>
      <c r="D134" s="71">
        <f t="shared" si="13"/>
        <v>4.3798271596028424E-3</v>
      </c>
      <c r="E134" s="72">
        <f>RATE(5, ,-E39,F39)</f>
        <v>4.8213524118110992E-3</v>
      </c>
      <c r="F134" s="72">
        <f t="shared" si="14"/>
        <v>3.4164270072637288E-3</v>
      </c>
      <c r="G134" s="72">
        <f t="shared" si="14"/>
        <v>4.9955444798808601E-3</v>
      </c>
      <c r="H134" s="72">
        <f t="shared" si="14"/>
        <v>6.0074545628914242E-3</v>
      </c>
      <c r="I134" s="72">
        <f t="shared" si="14"/>
        <v>6.8254877363792994E-3</v>
      </c>
      <c r="J134" s="72">
        <f t="shared" si="14"/>
        <v>8.9185937436830048E-3</v>
      </c>
      <c r="K134" s="72">
        <f t="shared" si="14"/>
        <v>1.0348980253197828E-2</v>
      </c>
      <c r="L134" s="73">
        <f t="shared" si="8"/>
        <v>6.7493998746907908E-3</v>
      </c>
    </row>
    <row r="135" spans="1:12">
      <c r="A135" s="9" t="s">
        <v>35</v>
      </c>
      <c r="B135" s="74">
        <f t="shared" si="13"/>
        <v>1.9362669014715342E-3</v>
      </c>
      <c r="C135" s="74">
        <f t="shared" si="13"/>
        <v>2.2952797632311405E-3</v>
      </c>
      <c r="D135" s="74">
        <f t="shared" si="13"/>
        <v>6.3201441907595069E-3</v>
      </c>
      <c r="E135" s="75">
        <f>RATE(5, ,-E40,F40)</f>
        <v>4.1336663646604505E-3</v>
      </c>
      <c r="F135" s="75">
        <f t="shared" si="14"/>
        <v>3.8144653966627664E-3</v>
      </c>
      <c r="G135" s="75">
        <f t="shared" si="14"/>
        <v>4.7884789749555881E-3</v>
      </c>
      <c r="H135" s="75">
        <f t="shared" si="14"/>
        <v>5.3256424105143129E-3</v>
      </c>
      <c r="I135" s="75">
        <f t="shared" si="14"/>
        <v>7.0282340083970118E-3</v>
      </c>
      <c r="J135" s="75">
        <f t="shared" si="14"/>
        <v>8.38473899428957E-3</v>
      </c>
      <c r="K135" s="75">
        <f t="shared" si="14"/>
        <v>9.7335533013483983E-3</v>
      </c>
      <c r="L135" s="76">
        <f t="shared" si="8"/>
        <v>6.5103829480875142E-3</v>
      </c>
    </row>
    <row r="136" spans="1:12">
      <c r="A136" s="9" t="s">
        <v>36</v>
      </c>
      <c r="B136" s="74">
        <f t="shared" si="13"/>
        <v>7.58961110591221E-3</v>
      </c>
      <c r="C136" s="74">
        <f t="shared" si="13"/>
        <v>1.10703994373124E-2</v>
      </c>
      <c r="D136" s="74">
        <f t="shared" si="13"/>
        <v>4.5543249490361173E-3</v>
      </c>
      <c r="E136" s="75">
        <f>RATE(5, ,-E41,F41)</f>
        <v>7.8282982634011213E-3</v>
      </c>
      <c r="F136" s="75">
        <f t="shared" si="14"/>
        <v>1.0620916925082205E-2</v>
      </c>
      <c r="G136" s="75">
        <f t="shared" si="14"/>
        <v>7.5171823543335814E-3</v>
      </c>
      <c r="H136" s="75">
        <f t="shared" si="14"/>
        <v>1.3525669657258649E-2</v>
      </c>
      <c r="I136" s="75">
        <f t="shared" si="14"/>
        <v>1.112057874641202E-2</v>
      </c>
      <c r="J136" s="75">
        <f t="shared" si="14"/>
        <v>9.9056415691247211E-3</v>
      </c>
      <c r="K136" s="75">
        <f t="shared" si="14"/>
        <v>1.1471516972084702E-2</v>
      </c>
      <c r="L136" s="76">
        <f t="shared" si="8"/>
        <v>1.0691974088257894E-2</v>
      </c>
    </row>
    <row r="137" spans="1:12">
      <c r="A137" s="9" t="s">
        <v>37</v>
      </c>
      <c r="B137" s="74">
        <f t="shared" si="13"/>
        <v>1.9399773856973127E-3</v>
      </c>
      <c r="C137" s="74">
        <f t="shared" si="13"/>
        <v>5.0990211323676668E-3</v>
      </c>
      <c r="D137" s="74">
        <f t="shared" si="13"/>
        <v>2.2804126904301665E-3</v>
      </c>
      <c r="E137" s="75">
        <f>RATE(5, ,-E42,F42)</f>
        <v>4.8844040709730575E-3</v>
      </c>
      <c r="F137" s="75">
        <f t="shared" si="14"/>
        <v>1.3076050789024055E-3</v>
      </c>
      <c r="G137" s="75">
        <f t="shared" si="14"/>
        <v>4.6092354396289024E-3</v>
      </c>
      <c r="H137" s="75">
        <f t="shared" si="14"/>
        <v>4.8865742373430596E-3</v>
      </c>
      <c r="I137" s="75">
        <f t="shared" si="14"/>
        <v>5.4995850521459173E-3</v>
      </c>
      <c r="J137" s="75">
        <f t="shared" si="14"/>
        <v>9.258120764820691E-3</v>
      </c>
      <c r="K137" s="75">
        <f t="shared" si="14"/>
        <v>1.0734995554576427E-2</v>
      </c>
      <c r="L137" s="76">
        <f t="shared" si="8"/>
        <v>6.0445113111956272E-3</v>
      </c>
    </row>
    <row r="138" spans="1:12">
      <c r="A138" s="11"/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8"/>
    </row>
    <row r="139" spans="1:12">
      <c r="A139" s="3" t="s">
        <v>38</v>
      </c>
      <c r="B139" s="71">
        <f t="shared" si="13"/>
        <v>-2.8514589635395193E-3</v>
      </c>
      <c r="C139" s="71">
        <f t="shared" si="13"/>
        <v>2.9730636541624991E-3</v>
      </c>
      <c r="D139" s="71">
        <f t="shared" si="13"/>
        <v>8.0325124130279577E-3</v>
      </c>
      <c r="E139" s="72">
        <f>RATE(5, ,-E44,F44)</f>
        <v>5.573240213626986E-3</v>
      </c>
      <c r="F139" s="72">
        <f t="shared" si="14"/>
        <v>3.3425843837782882E-3</v>
      </c>
      <c r="G139" s="72">
        <f t="shared" si="14"/>
        <v>3.8445469272053202E-3</v>
      </c>
      <c r="H139" s="72">
        <f t="shared" si="14"/>
        <v>6.094216258601938E-3</v>
      </c>
      <c r="I139" s="72">
        <f t="shared" si="14"/>
        <v>6.3997841010055428E-3</v>
      </c>
      <c r="J139" s="72">
        <f t="shared" si="14"/>
        <v>7.4514985823784154E-3</v>
      </c>
      <c r="K139" s="72">
        <f t="shared" si="14"/>
        <v>7.7850404634644804E-3</v>
      </c>
      <c r="L139" s="73">
        <f>RATE(30, , -F44,L44)</f>
        <v>5.8182048350315044E-3</v>
      </c>
    </row>
    <row r="140" spans="1:12">
      <c r="B140" s="60"/>
      <c r="C140" s="60"/>
      <c r="D140" s="60"/>
      <c r="E140" s="79"/>
      <c r="F140" s="79"/>
      <c r="G140" s="79"/>
      <c r="H140" s="79"/>
      <c r="I140" s="79"/>
      <c r="J140" s="79"/>
      <c r="K140" s="79"/>
      <c r="L140" s="79"/>
    </row>
  </sheetData>
  <mergeCells count="3">
    <mergeCell ref="B1:L1"/>
    <mergeCell ref="B48:L48"/>
    <mergeCell ref="B96:L96"/>
  </mergeCells>
  <phoneticPr fontId="2" type="noConversion"/>
  <printOptions horizontalCentered="1"/>
  <pageMargins left="0.25" right="0.25" top="0.5" bottom="0" header="0.5" footer="0.5"/>
  <pageSetup scale="90" orientation="landscape" r:id="rId1"/>
  <headerFooter alignWithMargins="0"/>
  <rowBreaks count="2" manualBreakCount="2">
    <brk id="46" max="16383" man="1"/>
    <brk id="95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5"/>
  <dimension ref="A1:U996"/>
  <sheetViews>
    <sheetView zoomScaleNormal="100" zoomScaleSheetLayoutView="100" workbookViewId="0">
      <pane xSplit="1" ySplit="2" topLeftCell="B3" activePane="bottomRight" state="frozen"/>
      <selection activeCell="N26" sqref="N26"/>
      <selection pane="topRight" activeCell="N26" sqref="N26"/>
      <selection pane="bottomLeft" activeCell="N26" sqref="N26"/>
      <selection pane="bottomRight" activeCell="E44" sqref="E44:L44"/>
    </sheetView>
  </sheetViews>
  <sheetFormatPr defaultRowHeight="12.75"/>
  <cols>
    <col min="1" max="1" width="16.140625" style="40" customWidth="1"/>
    <col min="2" max="3" width="9" style="69" customWidth="1"/>
    <col min="4" max="12" width="9" style="40" customWidth="1"/>
    <col min="14" max="16384" width="9.140625" style="40"/>
  </cols>
  <sheetData>
    <row r="1" spans="1:14">
      <c r="A1" s="3"/>
      <c r="B1" s="149" t="s">
        <v>48</v>
      </c>
      <c r="C1" s="149"/>
      <c r="D1" s="149"/>
      <c r="E1" s="149"/>
      <c r="F1" s="149"/>
      <c r="G1" s="149"/>
      <c r="H1" s="149"/>
      <c r="I1" s="149"/>
      <c r="J1" s="149"/>
      <c r="K1" s="149"/>
      <c r="L1" s="149"/>
    </row>
    <row r="2" spans="1:14">
      <c r="A2" s="7" t="s">
        <v>1</v>
      </c>
      <c r="B2" s="14">
        <v>1970</v>
      </c>
      <c r="C2" s="14">
        <v>1980</v>
      </c>
      <c r="D2" s="12">
        <v>1990</v>
      </c>
      <c r="E2" s="6">
        <v>2000</v>
      </c>
      <c r="F2" s="6">
        <v>2005</v>
      </c>
      <c r="G2" s="6">
        <v>2010</v>
      </c>
      <c r="H2" s="2">
        <v>2015</v>
      </c>
      <c r="I2" s="2">
        <v>2020</v>
      </c>
      <c r="J2" s="2">
        <v>2025</v>
      </c>
      <c r="K2" s="2">
        <v>2030</v>
      </c>
      <c r="L2" s="2">
        <v>2035</v>
      </c>
    </row>
    <row r="3" spans="1:14">
      <c r="A3" s="3" t="s">
        <v>2</v>
      </c>
      <c r="B3" s="20">
        <v>2.7390108921710317</v>
      </c>
      <c r="C3" s="20">
        <v>2.4917697686928455</v>
      </c>
      <c r="D3" s="20">
        <v>2.538128679860963</v>
      </c>
      <c r="E3" s="20">
        <v>2.5899785146088745</v>
      </c>
      <c r="F3" s="20">
        <v>2.653055519206291</v>
      </c>
      <c r="G3" s="92">
        <f>'HH POP'!G3/Households!G3</f>
        <v>2.6573686595018549</v>
      </c>
      <c r="H3" s="92">
        <f>'HH POP'!H3/Households!H3</f>
        <v>2.6664402027601772</v>
      </c>
      <c r="I3" s="92">
        <f>'HH POP'!I3/Households!I3</f>
        <v>2.6504468233364702</v>
      </c>
      <c r="J3" s="92">
        <f>'HH POP'!J3/Households!J3</f>
        <v>2.6467928627531028</v>
      </c>
      <c r="K3" s="92">
        <f>'HH POP'!K3/Households!K3</f>
        <v>2.6296982287050086</v>
      </c>
      <c r="L3" s="92">
        <f>'HH POP'!L3/Households!L3</f>
        <v>2.630562289767111</v>
      </c>
    </row>
    <row r="4" spans="1:14">
      <c r="A4" s="9" t="s">
        <v>3</v>
      </c>
      <c r="B4" s="21">
        <v>2.9096942880128722</v>
      </c>
      <c r="C4" s="21">
        <v>2.6601444211507106</v>
      </c>
      <c r="D4" s="21">
        <v>2.7434567319028531</v>
      </c>
      <c r="E4" s="21">
        <v>2.7750036700258196</v>
      </c>
      <c r="F4" s="21">
        <v>2.8130625146835824</v>
      </c>
      <c r="G4" s="93">
        <v>2.7951336176824011</v>
      </c>
      <c r="H4" s="93">
        <v>2.7734600516725569</v>
      </c>
      <c r="I4" s="93">
        <v>2.7211411715897134</v>
      </c>
      <c r="J4" s="93">
        <v>2.6981371343615739</v>
      </c>
      <c r="K4" s="93">
        <v>2.6502497774694866</v>
      </c>
      <c r="L4" s="93">
        <v>2.635755916309519</v>
      </c>
    </row>
    <row r="5" spans="1:14">
      <c r="A5" s="9" t="s">
        <v>4</v>
      </c>
      <c r="B5" s="21">
        <v>2.9403036183084121</v>
      </c>
      <c r="C5" s="21">
        <v>2.6672703126886397</v>
      </c>
      <c r="D5" s="21">
        <v>2.7370200434677616</v>
      </c>
      <c r="E5" s="21">
        <v>2.7545732105408374</v>
      </c>
      <c r="F5" s="21">
        <v>2.8010510493489882</v>
      </c>
      <c r="G5" s="93">
        <v>2.7883185001772191</v>
      </c>
      <c r="H5" s="93">
        <v>2.7699753126324151</v>
      </c>
      <c r="I5" s="93">
        <v>2.7334277809254397</v>
      </c>
      <c r="J5" s="93">
        <v>2.7209434620561743</v>
      </c>
      <c r="K5" s="93">
        <v>2.6943573363456546</v>
      </c>
      <c r="L5" s="93">
        <v>2.7063481984475106</v>
      </c>
    </row>
    <row r="6" spans="1:14">
      <c r="A6" s="9" t="s">
        <v>5</v>
      </c>
      <c r="B6" s="21">
        <v>2.1741597555652552</v>
      </c>
      <c r="C6" s="21">
        <v>1.962668559261888</v>
      </c>
      <c r="D6" s="21">
        <v>1.9953936348408712</v>
      </c>
      <c r="E6" s="21">
        <v>2.0000947682510111</v>
      </c>
      <c r="F6" s="21">
        <v>2.1111794695114701</v>
      </c>
      <c r="G6" s="93">
        <v>2.1401870774431559</v>
      </c>
      <c r="H6" s="93">
        <v>2.1808230266010162</v>
      </c>
      <c r="I6" s="93">
        <v>2.189452465996395</v>
      </c>
      <c r="J6" s="93">
        <v>2.183985014008337</v>
      </c>
      <c r="K6" s="93">
        <v>2.165587544994259</v>
      </c>
      <c r="L6" s="93">
        <v>2.1461794838906654</v>
      </c>
    </row>
    <row r="7" spans="1:14">
      <c r="A7" s="9" t="s">
        <v>6</v>
      </c>
      <c r="B7" s="21">
        <v>2.8532096797565569</v>
      </c>
      <c r="C7" s="21">
        <v>2.6280376457367609</v>
      </c>
      <c r="D7" s="21">
        <v>2.6728232189973613</v>
      </c>
      <c r="E7" s="21">
        <v>2.8141143581409134</v>
      </c>
      <c r="F7" s="21">
        <v>2.8503494465977357</v>
      </c>
      <c r="G7" s="93">
        <v>2.7951336176824011</v>
      </c>
      <c r="H7" s="93">
        <v>2.7734600516725569</v>
      </c>
      <c r="I7" s="93">
        <v>2.7211411715897134</v>
      </c>
      <c r="J7" s="93">
        <v>2.6981371343615739</v>
      </c>
      <c r="K7" s="93">
        <v>2.6502497774694866</v>
      </c>
      <c r="L7" s="93">
        <v>2.635755916309519</v>
      </c>
    </row>
    <row r="8" spans="1:14">
      <c r="A8" s="9" t="s">
        <v>7</v>
      </c>
      <c r="B8" s="21">
        <v>3.2981438515081205</v>
      </c>
      <c r="C8" s="21">
        <v>2.9965095986038395</v>
      </c>
      <c r="D8" s="21">
        <v>2.8475095785440616</v>
      </c>
      <c r="E8" s="21">
        <v>2.7794500482918747</v>
      </c>
      <c r="F8" s="21">
        <v>2.8784922586464678</v>
      </c>
      <c r="G8" s="93">
        <f>'HH POP'!G8/Households!G8</f>
        <v>2.8566866524766636</v>
      </c>
      <c r="H8" s="93">
        <f>'HH POP'!H8/Households!H8</f>
        <v>2.8307176284677755</v>
      </c>
      <c r="I8" s="93">
        <f>'HH POP'!I8/Households!I8</f>
        <v>2.7925235933438848</v>
      </c>
      <c r="J8" s="93">
        <f>'HH POP'!J8/Households!J8</f>
        <v>2.77735716102476</v>
      </c>
      <c r="K8" s="93">
        <f>'HH POP'!K8/Households!K8</f>
        <v>2.7740380350570835</v>
      </c>
      <c r="L8" s="93">
        <f>'HH POP'!L8/Households!L8</f>
        <v>2.7824448994331763</v>
      </c>
    </row>
    <row r="9" spans="1:14">
      <c r="A9" s="11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</row>
    <row r="10" spans="1:14">
      <c r="A10" s="3" t="s">
        <v>8</v>
      </c>
      <c r="B10" s="20">
        <v>3.5845535457938555</v>
      </c>
      <c r="C10" s="20">
        <v>3.1619082931652454</v>
      </c>
      <c r="D10" s="20">
        <v>2.989371642139687</v>
      </c>
      <c r="E10" s="20">
        <v>2.9494036125783527</v>
      </c>
      <c r="F10" s="20">
        <v>2.984768041544863</v>
      </c>
      <c r="G10" s="92">
        <f>'HH POP'!G10/Households!G10</f>
        <v>2.980760081556701</v>
      </c>
      <c r="H10" s="92">
        <f>'HH POP'!H10/Households!H10</f>
        <v>2.9676394596811604</v>
      </c>
      <c r="I10" s="92">
        <f>'HH POP'!I10/Households!I10</f>
        <v>2.9708630250922181</v>
      </c>
      <c r="J10" s="92">
        <f>'HH POP'!J10/Households!J10</f>
        <v>2.9951095188782615</v>
      </c>
      <c r="K10" s="92">
        <f>'HH POP'!K10/Households!K10</f>
        <v>3.023784138596942</v>
      </c>
      <c r="L10" s="92">
        <f>'HH POP'!L10/Households!L10</f>
        <v>3.0843185381600828</v>
      </c>
      <c r="N10" s="44"/>
    </row>
    <row r="11" spans="1:14">
      <c r="A11" s="9" t="s">
        <v>9</v>
      </c>
      <c r="B11" s="21">
        <v>3.521695760598504</v>
      </c>
      <c r="C11" s="21">
        <v>3.0810108644307985</v>
      </c>
      <c r="D11" s="21">
        <v>2.9360370799536502</v>
      </c>
      <c r="E11" s="21">
        <v>2.9345644822044452</v>
      </c>
      <c r="F11" s="21">
        <v>2.9914651330899371</v>
      </c>
      <c r="G11" s="93">
        <v>2.9821970103627358</v>
      </c>
      <c r="H11" s="93">
        <v>2.9856325558081096</v>
      </c>
      <c r="I11" s="93">
        <v>3.0026607760742259</v>
      </c>
      <c r="J11" s="93">
        <v>3.0332296295901169</v>
      </c>
      <c r="K11" s="93">
        <v>3.0712659912101676</v>
      </c>
      <c r="L11" s="93">
        <v>3.1421560947287115</v>
      </c>
    </row>
    <row r="12" spans="1:14">
      <c r="A12" s="9" t="s">
        <v>10</v>
      </c>
      <c r="B12" s="21">
        <v>3.6698240866035179</v>
      </c>
      <c r="C12" s="21">
        <v>3.2507129893699767</v>
      </c>
      <c r="D12" s="21">
        <v>3.0435601601130209</v>
      </c>
      <c r="E12" s="21">
        <v>2.9635498903684003</v>
      </c>
      <c r="F12" s="21">
        <v>2.9787201517126554</v>
      </c>
      <c r="G12" s="93">
        <v>2.9794819208547607</v>
      </c>
      <c r="H12" s="93">
        <v>2.9522416269815439</v>
      </c>
      <c r="I12" s="93">
        <v>2.9443334543649065</v>
      </c>
      <c r="J12" s="93">
        <v>2.9633254699896248</v>
      </c>
      <c r="K12" s="93">
        <v>2.9845664236911404</v>
      </c>
      <c r="L12" s="93">
        <v>3.0374256606902055</v>
      </c>
    </row>
    <row r="13" spans="1:14">
      <c r="A13" s="11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</row>
    <row r="14" spans="1:14">
      <c r="A14" s="3" t="s">
        <v>11</v>
      </c>
      <c r="B14" s="20">
        <v>3.1718721461187211</v>
      </c>
      <c r="C14" s="20">
        <v>2.8422341239479727</v>
      </c>
      <c r="D14" s="20">
        <v>2.7370647116875797</v>
      </c>
      <c r="E14" s="20">
        <v>2.7133913813918058</v>
      </c>
      <c r="F14" s="20">
        <v>2.7819748126893034</v>
      </c>
      <c r="G14" s="20">
        <v>2.7689709576549442</v>
      </c>
      <c r="H14" s="20">
        <v>2.7216350983803754</v>
      </c>
      <c r="I14" s="20">
        <v>2.7327556287909034</v>
      </c>
      <c r="J14" s="20">
        <v>2.7281471897197287</v>
      </c>
      <c r="K14" s="20">
        <v>2.7285590499415431</v>
      </c>
      <c r="L14" s="20">
        <v>2.7391999248408694</v>
      </c>
    </row>
    <row r="15" spans="1:14">
      <c r="A15" s="9" t="s">
        <v>12</v>
      </c>
      <c r="B15" s="21">
        <v>3.2143999999999999</v>
      </c>
      <c r="C15" s="21">
        <v>2.8411910669975189</v>
      </c>
      <c r="D15" s="21">
        <v>2.6919642857142856</v>
      </c>
      <c r="E15" s="21">
        <v>2.6320828644912391</v>
      </c>
      <c r="F15" s="21">
        <v>2.6964784741357413</v>
      </c>
      <c r="G15" s="21">
        <v>2.6401821311676716</v>
      </c>
      <c r="H15" s="21">
        <v>2.5993665555407994</v>
      </c>
      <c r="I15" s="21">
        <v>2.5794721828132881</v>
      </c>
      <c r="J15" s="21">
        <v>2.5594420722995466</v>
      </c>
      <c r="K15" s="21">
        <v>2.5544916547100489</v>
      </c>
      <c r="L15" s="21">
        <v>2.5459056389104284</v>
      </c>
    </row>
    <row r="16" spans="1:14">
      <c r="A16" s="9" t="s">
        <v>13</v>
      </c>
      <c r="B16" s="21">
        <v>3.1753048780487809</v>
      </c>
      <c r="C16" s="21">
        <v>2.9430604982206408</v>
      </c>
      <c r="D16" s="21">
        <v>2.8926108374384238</v>
      </c>
      <c r="E16" s="21">
        <v>2.8546102380039726</v>
      </c>
      <c r="F16" s="21">
        <v>2.9069430035014912</v>
      </c>
      <c r="G16" s="21">
        <v>2.8649158765515756</v>
      </c>
      <c r="H16" s="21">
        <v>2.8173220559205623</v>
      </c>
      <c r="I16" s="21">
        <v>2.7899239307122383</v>
      </c>
      <c r="J16" s="21">
        <v>2.7805904047455221</v>
      </c>
      <c r="K16" s="21">
        <v>2.7882239725904809</v>
      </c>
      <c r="L16" s="21">
        <v>2.8057148681281232</v>
      </c>
    </row>
    <row r="17" spans="1:21">
      <c r="A17" s="9" t="s">
        <v>14</v>
      </c>
      <c r="B17" s="21">
        <v>3.4874999999999998</v>
      </c>
      <c r="C17" s="21">
        <v>3.127049180327869</v>
      </c>
      <c r="D17" s="21">
        <v>2.9501779359430604</v>
      </c>
      <c r="E17" s="21">
        <v>2.8615417545790907</v>
      </c>
      <c r="F17" s="21">
        <v>2.8510033638789003</v>
      </c>
      <c r="G17" s="21">
        <v>2.7922888500946161</v>
      </c>
      <c r="H17" s="21">
        <v>2.7459583780959091</v>
      </c>
      <c r="I17" s="21">
        <v>2.708303600157107</v>
      </c>
      <c r="J17" s="21">
        <v>2.7003886111863205</v>
      </c>
      <c r="K17" s="21">
        <v>2.7111346644610572</v>
      </c>
      <c r="L17" s="21">
        <v>2.7286725385097839</v>
      </c>
    </row>
    <row r="18" spans="1:21">
      <c r="A18" s="9" t="s">
        <v>15</v>
      </c>
      <c r="B18" s="21">
        <v>3.5860927152317879</v>
      </c>
      <c r="C18" s="21">
        <v>3.2143774069319639</v>
      </c>
      <c r="D18" s="21">
        <v>3.0329799764428738</v>
      </c>
      <c r="E18" s="21">
        <v>3.0116428378742919</v>
      </c>
      <c r="F18" s="21">
        <v>3.0860343491735538</v>
      </c>
      <c r="G18" s="21">
        <v>3.0827297833956875</v>
      </c>
      <c r="H18" s="21">
        <v>2.8184518156041158</v>
      </c>
      <c r="I18" s="21">
        <v>3.044317875121739</v>
      </c>
      <c r="J18" s="21">
        <v>3.0528326927764606</v>
      </c>
      <c r="K18" s="21">
        <v>3.0803747125789545</v>
      </c>
      <c r="L18" s="21">
        <v>3.1548549590318355</v>
      </c>
    </row>
    <row r="19" spans="1:21">
      <c r="A19" s="9" t="s">
        <v>16</v>
      </c>
      <c r="B19" s="21">
        <v>2.9408284023668645</v>
      </c>
      <c r="C19" s="21">
        <v>2.6260869565217391</v>
      </c>
      <c r="D19" s="21">
        <v>2.5934959349593494</v>
      </c>
      <c r="E19" s="21">
        <v>2.4995842521962324</v>
      </c>
      <c r="F19" s="21">
        <v>2.4267106516120256</v>
      </c>
      <c r="G19" s="21">
        <v>2.3830327058565675</v>
      </c>
      <c r="H19" s="21">
        <v>2.3579481320204927</v>
      </c>
      <c r="I19" s="21">
        <v>2.339171281149766</v>
      </c>
      <c r="J19" s="21">
        <v>2.302558672237768</v>
      </c>
      <c r="K19" s="21">
        <v>2.2487864182749804</v>
      </c>
      <c r="L19" s="21">
        <v>2.1977688178838299</v>
      </c>
    </row>
    <row r="20" spans="1:21">
      <c r="A20" s="9" t="s">
        <v>17</v>
      </c>
      <c r="B20" s="21">
        <v>3.0942528735632182</v>
      </c>
      <c r="C20" s="21">
        <v>2.7155635062611809</v>
      </c>
      <c r="D20" s="21">
        <v>2.5858085808580857</v>
      </c>
      <c r="E20" s="21">
        <v>2.4660365338745764</v>
      </c>
      <c r="F20" s="21">
        <v>2.4962208154851537</v>
      </c>
      <c r="G20" s="21">
        <v>2.4512917682994178</v>
      </c>
      <c r="H20" s="21">
        <v>2.4254886774712667</v>
      </c>
      <c r="I20" s="21">
        <v>2.4061739866317833</v>
      </c>
      <c r="J20" s="21">
        <v>2.3685126542374024</v>
      </c>
      <c r="K20" s="21">
        <v>2.3132001597097585</v>
      </c>
      <c r="L20" s="21">
        <v>2.2567737870742346</v>
      </c>
    </row>
    <row r="21" spans="1:21">
      <c r="A21" s="9" t="s">
        <v>18</v>
      </c>
      <c r="B21" s="21">
        <v>3.0810332625619248</v>
      </c>
      <c r="C21" s="21">
        <v>2.7362601626016261</v>
      </c>
      <c r="D21" s="21">
        <v>2.6431249999999999</v>
      </c>
      <c r="E21" s="21">
        <v>2.6600245593844729</v>
      </c>
      <c r="F21" s="21">
        <v>2.7600288123893275</v>
      </c>
      <c r="G21" s="21">
        <v>2.7867102203303955</v>
      </c>
      <c r="H21" s="21">
        <v>2.7937516842577841</v>
      </c>
      <c r="I21" s="21">
        <v>2.7924473586073768</v>
      </c>
      <c r="J21" s="21">
        <v>2.8176797268961571</v>
      </c>
      <c r="K21" s="21">
        <v>2.8602755703972149</v>
      </c>
      <c r="L21" s="21">
        <v>2.9263280394197682</v>
      </c>
    </row>
    <row r="22" spans="1:21">
      <c r="A22" s="11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</row>
    <row r="23" spans="1:21">
      <c r="A23" s="3" t="s">
        <v>19</v>
      </c>
      <c r="B23" s="20">
        <v>3.1525780039831823</v>
      </c>
      <c r="C23" s="20">
        <v>2.8267085933277651</v>
      </c>
      <c r="D23" s="20">
        <v>2.6974847042828007</v>
      </c>
      <c r="E23" s="20">
        <v>2.6903833479902426</v>
      </c>
      <c r="F23" s="20">
        <v>2.7258975270770844</v>
      </c>
      <c r="G23" s="92">
        <v>2.7109906351526667</v>
      </c>
      <c r="H23" s="92">
        <v>2.6811074909182482</v>
      </c>
      <c r="I23" s="92">
        <v>2.6497335786953689</v>
      </c>
      <c r="J23" s="92">
        <v>2.6296724788823322</v>
      </c>
      <c r="K23" s="92">
        <v>2.6187477458798929</v>
      </c>
      <c r="L23" s="92">
        <v>2.6142791138406007</v>
      </c>
      <c r="N23" s="118"/>
      <c r="O23" s="122"/>
      <c r="P23" s="122"/>
      <c r="Q23" s="122"/>
      <c r="R23" s="122"/>
      <c r="S23" s="122"/>
      <c r="T23" s="122"/>
      <c r="U23" s="79"/>
    </row>
    <row r="24" spans="1:21">
      <c r="A24" s="9" t="s">
        <v>20</v>
      </c>
      <c r="B24" s="21">
        <v>3.190629470672389</v>
      </c>
      <c r="C24" s="21">
        <v>2.78861517976032</v>
      </c>
      <c r="D24" s="21">
        <v>2.6419553253480093</v>
      </c>
      <c r="E24" s="21">
        <v>2.6382229450118948</v>
      </c>
      <c r="F24" s="21">
        <v>2.6818853601346082</v>
      </c>
      <c r="G24" s="93">
        <v>2.6727599402827722</v>
      </c>
      <c r="H24" s="93">
        <v>2.6407513782928569</v>
      </c>
      <c r="I24" s="93">
        <v>2.6080613889173296</v>
      </c>
      <c r="J24" s="93">
        <v>2.5852739609918776</v>
      </c>
      <c r="K24" s="93">
        <v>2.5811823400636973</v>
      </c>
      <c r="L24" s="93">
        <v>2.5802516886645122</v>
      </c>
      <c r="N24" s="118"/>
      <c r="O24" s="118"/>
      <c r="P24" s="118"/>
      <c r="Q24" s="118"/>
      <c r="R24" s="118"/>
      <c r="S24" s="118"/>
      <c r="T24" s="118"/>
      <c r="U24" s="118"/>
    </row>
    <row r="25" spans="1:21">
      <c r="A25" s="9" t="s">
        <v>21</v>
      </c>
      <c r="B25" s="21">
        <v>3.0181758096497022</v>
      </c>
      <c r="C25" s="21">
        <v>2.7908757908757909</v>
      </c>
      <c r="D25" s="21">
        <v>2.7238163558106168</v>
      </c>
      <c r="E25" s="21">
        <v>2.7167648800293231</v>
      </c>
      <c r="F25" s="21">
        <v>2.7048136104368292</v>
      </c>
      <c r="G25" s="93">
        <v>2.6953453624347534</v>
      </c>
      <c r="H25" s="93">
        <v>2.6692749994016398</v>
      </c>
      <c r="I25" s="93">
        <v>2.641803495501466</v>
      </c>
      <c r="J25" s="93">
        <v>2.6251884313812734</v>
      </c>
      <c r="K25" s="93">
        <v>2.616468849930861</v>
      </c>
      <c r="L25" s="93">
        <v>2.6068830524991387</v>
      </c>
      <c r="N25" s="118"/>
      <c r="O25" s="118"/>
      <c r="P25" s="118"/>
      <c r="Q25" s="118"/>
      <c r="R25" s="118"/>
      <c r="S25" s="118"/>
      <c r="T25" s="118"/>
    </row>
    <row r="26" spans="1:21">
      <c r="A26" s="9" t="s">
        <v>22</v>
      </c>
      <c r="B26" s="21">
        <v>2.8915662650602409</v>
      </c>
      <c r="C26" s="21">
        <v>2.6503126503126504</v>
      </c>
      <c r="D26" s="21">
        <v>2.6166746526114042</v>
      </c>
      <c r="E26" s="21">
        <v>2.6004571755745056</v>
      </c>
      <c r="F26" s="21">
        <v>2.5890769499214796</v>
      </c>
      <c r="G26" s="93">
        <v>2.5640672012780179</v>
      </c>
      <c r="H26" s="93">
        <v>2.5276917139835748</v>
      </c>
      <c r="I26" s="93">
        <v>2.4924217184182957</v>
      </c>
      <c r="J26" s="93">
        <v>2.4621351413026917</v>
      </c>
      <c r="K26" s="93">
        <v>2.430252224219231</v>
      </c>
      <c r="L26" s="93">
        <v>2.3992734787080163</v>
      </c>
      <c r="N26" s="118"/>
      <c r="O26" s="118"/>
      <c r="P26" s="118"/>
      <c r="Q26" s="118"/>
      <c r="R26" s="118"/>
      <c r="S26" s="118"/>
      <c r="T26" s="118"/>
    </row>
    <row r="27" spans="1:21">
      <c r="A27" s="9" t="s">
        <v>23</v>
      </c>
      <c r="B27" s="21">
        <v>3.2227488151658767</v>
      </c>
      <c r="C27" s="21">
        <v>2.9859649122807017</v>
      </c>
      <c r="D27" s="21">
        <v>2.7598944591029024</v>
      </c>
      <c r="E27" s="21">
        <v>2.6934154494253404</v>
      </c>
      <c r="F27" s="21">
        <v>2.7254285776207712</v>
      </c>
      <c r="G27" s="93">
        <v>2.7196833853432403</v>
      </c>
      <c r="H27" s="93">
        <v>2.7149415154242691</v>
      </c>
      <c r="I27" s="93">
        <v>2.6459529225687737</v>
      </c>
      <c r="J27" s="93">
        <v>2.6541319646326258</v>
      </c>
      <c r="K27" s="93">
        <v>2.6567218828713259</v>
      </c>
      <c r="L27" s="93">
        <v>2.6583670436316038</v>
      </c>
      <c r="N27" s="118"/>
      <c r="O27" s="118"/>
      <c r="P27" s="118"/>
      <c r="Q27" s="118"/>
      <c r="R27" s="118"/>
      <c r="S27" s="118"/>
      <c r="T27" s="118"/>
    </row>
    <row r="28" spans="1:21">
      <c r="A28" s="9" t="s">
        <v>24</v>
      </c>
      <c r="B28" s="21">
        <v>3.1101604278074868</v>
      </c>
      <c r="C28" s="21">
        <v>2.7693761814744802</v>
      </c>
      <c r="D28" s="21">
        <v>2.6515410958904111</v>
      </c>
      <c r="E28" s="21">
        <v>2.6204344750292119</v>
      </c>
      <c r="F28" s="21">
        <v>2.7131720747295969</v>
      </c>
      <c r="G28" s="93">
        <v>2.7484639548279275</v>
      </c>
      <c r="H28" s="93">
        <v>2.7711786581938553</v>
      </c>
      <c r="I28" s="93">
        <v>2.7943923554539585</v>
      </c>
      <c r="J28" s="93">
        <v>2.8699447040577701</v>
      </c>
      <c r="K28" s="93">
        <v>2.9214930697385455</v>
      </c>
      <c r="L28" s="93">
        <v>3.1346424972297626</v>
      </c>
    </row>
    <row r="29" spans="1:21">
      <c r="A29" s="9" t="s">
        <v>25</v>
      </c>
      <c r="B29" s="21">
        <v>3.3973825104104702</v>
      </c>
      <c r="C29" s="21">
        <v>2.9313675648195225</v>
      </c>
      <c r="D29" s="21">
        <v>2.7131490787269681</v>
      </c>
      <c r="E29" s="21">
        <v>2.7437954968681226</v>
      </c>
      <c r="F29" s="21">
        <v>2.8689621958230975</v>
      </c>
      <c r="G29" s="93">
        <v>2.8334372119855957</v>
      </c>
      <c r="H29" s="93">
        <v>2.7792597337188294</v>
      </c>
      <c r="I29" s="93">
        <v>2.7217704268132468</v>
      </c>
      <c r="J29" s="93">
        <v>2.6753906288396156</v>
      </c>
      <c r="K29" s="93">
        <v>2.6372546403723192</v>
      </c>
      <c r="L29" s="93">
        <v>2.5991558379676452</v>
      </c>
      <c r="N29" s="118"/>
      <c r="O29" s="118"/>
      <c r="P29" s="118"/>
      <c r="Q29" s="118"/>
      <c r="R29" s="118"/>
      <c r="S29" s="118"/>
      <c r="T29" s="118"/>
    </row>
    <row r="30" spans="1:21">
      <c r="A30" s="9" t="s">
        <v>26</v>
      </c>
      <c r="B30" s="21">
        <v>3.3017751479289941</v>
      </c>
      <c r="C30" s="21">
        <v>2.9024103468547913</v>
      </c>
      <c r="D30" s="21">
        <v>2.7439271255060733</v>
      </c>
      <c r="E30" s="21">
        <v>2.6992320590806114</v>
      </c>
      <c r="F30" s="21">
        <v>2.7058069433857668</v>
      </c>
      <c r="G30" s="93">
        <v>2.7034803366542786</v>
      </c>
      <c r="H30" s="93">
        <v>2.7012895147883258</v>
      </c>
      <c r="I30" s="93">
        <v>2.708817139127615</v>
      </c>
      <c r="J30" s="93">
        <v>2.7166435687329651</v>
      </c>
      <c r="K30" s="93">
        <v>2.7164059509605285</v>
      </c>
      <c r="L30" s="93">
        <v>2.7176291718464705</v>
      </c>
      <c r="N30" s="118"/>
      <c r="O30" s="118"/>
      <c r="P30" s="118"/>
      <c r="Q30" s="118"/>
      <c r="R30" s="118"/>
      <c r="S30" s="118"/>
      <c r="T30" s="118"/>
    </row>
    <row r="31" spans="1:21">
      <c r="A31" s="9" t="s">
        <v>27</v>
      </c>
      <c r="B31" s="21">
        <v>3.4043715846994536</v>
      </c>
      <c r="C31" s="21">
        <v>3.0242792109256449</v>
      </c>
      <c r="D31" s="21">
        <v>2.7802419354838706</v>
      </c>
      <c r="E31" s="21">
        <v>2.7165357578471636</v>
      </c>
      <c r="F31" s="21">
        <v>2.7844207306475721</v>
      </c>
      <c r="G31" s="93">
        <v>2.7569512377343273</v>
      </c>
      <c r="H31" s="93">
        <v>2.7091985238592482</v>
      </c>
      <c r="I31" s="93">
        <v>2.6609991451142019</v>
      </c>
      <c r="J31" s="93">
        <v>2.6319106240744912</v>
      </c>
      <c r="K31" s="93">
        <v>2.6270738711860098</v>
      </c>
      <c r="L31" s="93">
        <v>2.6249977119505137</v>
      </c>
      <c r="N31" s="118"/>
      <c r="O31" s="118"/>
      <c r="P31" s="118"/>
      <c r="Q31" s="118"/>
      <c r="R31" s="118"/>
      <c r="S31" s="118"/>
      <c r="T31" s="118"/>
    </row>
    <row r="32" spans="1:21">
      <c r="A32" s="9" t="s">
        <v>28</v>
      </c>
      <c r="B32" s="21">
        <v>3.0131578947368416</v>
      </c>
      <c r="C32" s="21">
        <v>2.6734216679657052</v>
      </c>
      <c r="D32" s="21">
        <v>2.5395597858417607</v>
      </c>
      <c r="E32" s="21">
        <v>2.5100797397231567</v>
      </c>
      <c r="F32" s="21">
        <v>2.4890291064522692</v>
      </c>
      <c r="G32" s="93">
        <v>2.4649170079371343</v>
      </c>
      <c r="H32" s="93">
        <v>2.4265577673045997</v>
      </c>
      <c r="I32" s="93">
        <v>2.3883376996802572</v>
      </c>
      <c r="J32" s="93">
        <v>2.3606982636951988</v>
      </c>
      <c r="K32" s="93">
        <v>2.3536554623090078</v>
      </c>
      <c r="L32" s="93">
        <v>2.3429412804705727</v>
      </c>
      <c r="N32" s="118"/>
      <c r="O32" s="118"/>
      <c r="P32" s="118"/>
      <c r="Q32" s="118"/>
      <c r="R32" s="118"/>
      <c r="S32" s="118"/>
      <c r="T32" s="118"/>
    </row>
    <row r="33" spans="1:20">
      <c r="A33" s="9" t="s">
        <v>29</v>
      </c>
      <c r="B33" s="21">
        <v>3.0930706521739135</v>
      </c>
      <c r="C33" s="21">
        <v>2.8697068403908794</v>
      </c>
      <c r="D33" s="21">
        <v>2.8512556342562778</v>
      </c>
      <c r="E33" s="21">
        <v>2.923744019138756</v>
      </c>
      <c r="F33" s="21">
        <v>2.9693092127385108</v>
      </c>
      <c r="G33" s="93">
        <v>2.9527679998864618</v>
      </c>
      <c r="H33" s="93">
        <v>2.9164141276051376</v>
      </c>
      <c r="I33" s="93">
        <v>2.8735414316283427</v>
      </c>
      <c r="J33" s="93">
        <v>2.8399377694120926</v>
      </c>
      <c r="K33" s="93">
        <v>2.8196779156699239</v>
      </c>
      <c r="L33" s="93">
        <v>2.7979155522329209</v>
      </c>
      <c r="N33" s="118"/>
      <c r="O33" s="118"/>
      <c r="P33" s="118"/>
      <c r="Q33" s="118"/>
      <c r="R33" s="118"/>
      <c r="S33" s="118"/>
      <c r="T33" s="118"/>
    </row>
    <row r="34" spans="1:20">
      <c r="A34" s="9" t="s">
        <v>30</v>
      </c>
      <c r="B34" s="21">
        <v>3.4035087719298245</v>
      </c>
      <c r="C34" s="21">
        <v>2.9480712166172101</v>
      </c>
      <c r="D34" s="21">
        <v>2.6704416761041903</v>
      </c>
      <c r="E34" s="21">
        <v>2.6882936944872644</v>
      </c>
      <c r="F34" s="21">
        <v>2.7728709680259946</v>
      </c>
      <c r="G34" s="93">
        <v>2.758118472280922</v>
      </c>
      <c r="H34" s="93">
        <v>2.7443465130521418</v>
      </c>
      <c r="I34" s="93">
        <v>2.7357913701327892</v>
      </c>
      <c r="J34" s="93">
        <v>2.7019214540557948</v>
      </c>
      <c r="K34" s="93">
        <v>2.6966467553381448</v>
      </c>
      <c r="L34" s="93">
        <v>2.6977385654730535</v>
      </c>
      <c r="N34" s="118"/>
      <c r="O34" s="118"/>
      <c r="P34" s="118"/>
      <c r="Q34" s="118"/>
      <c r="R34" s="118"/>
      <c r="S34" s="118"/>
      <c r="T34" s="118"/>
    </row>
    <row r="35" spans="1:20">
      <c r="A35" s="9" t="s">
        <v>31</v>
      </c>
      <c r="B35" s="21">
        <v>3.3508771929824563</v>
      </c>
      <c r="C35" s="21">
        <v>3.0806451612903221</v>
      </c>
      <c r="D35" s="21">
        <v>2.9033707865168537</v>
      </c>
      <c r="E35" s="21">
        <v>2.8029942358009872</v>
      </c>
      <c r="F35" s="21">
        <v>2.7375527885016218</v>
      </c>
      <c r="G35" s="93">
        <v>2.672996881783706</v>
      </c>
      <c r="H35" s="93">
        <v>2.5948141443144386</v>
      </c>
      <c r="I35" s="93">
        <v>2.5374903190780538</v>
      </c>
      <c r="J35" s="93">
        <v>2.514559032432067</v>
      </c>
      <c r="K35" s="93">
        <v>2.5169053103984944</v>
      </c>
      <c r="L35" s="93">
        <v>2.5160283505994232</v>
      </c>
      <c r="N35" s="118"/>
      <c r="O35" s="118"/>
      <c r="P35" s="118"/>
      <c r="Q35" s="118"/>
      <c r="R35" s="118"/>
      <c r="S35" s="118"/>
      <c r="T35" s="118"/>
    </row>
    <row r="36" spans="1:20">
      <c r="A36" s="9" t="s">
        <v>32</v>
      </c>
      <c r="B36" s="21">
        <v>3.1398601398601396</v>
      </c>
      <c r="C36" s="21">
        <v>2.8050561797752809</v>
      </c>
      <c r="D36" s="21">
        <v>2.7051637978900609</v>
      </c>
      <c r="E36" s="21">
        <v>2.765538028411167</v>
      </c>
      <c r="F36" s="21">
        <v>2.8655618759521695</v>
      </c>
      <c r="G36" s="93">
        <v>2.8678353977747424</v>
      </c>
      <c r="H36" s="93">
        <v>2.8440461449998429</v>
      </c>
      <c r="I36" s="93">
        <v>2.8133055987567412</v>
      </c>
      <c r="J36" s="93">
        <v>2.7939829969134329</v>
      </c>
      <c r="K36" s="93">
        <v>2.786045129291205</v>
      </c>
      <c r="L36" s="93">
        <v>2.7734102012000612</v>
      </c>
      <c r="N36" s="118"/>
      <c r="O36" s="118"/>
      <c r="P36" s="118"/>
      <c r="Q36" s="118"/>
      <c r="R36" s="118"/>
      <c r="S36" s="118"/>
      <c r="T36" s="118"/>
    </row>
    <row r="37" spans="1:20">
      <c r="A37" s="9" t="s">
        <v>33</v>
      </c>
      <c r="B37" s="21">
        <v>3.1115879828326181</v>
      </c>
      <c r="C37" s="21">
        <v>2.8333333333333335</v>
      </c>
      <c r="D37" s="21">
        <v>2.658823529411765</v>
      </c>
      <c r="E37" s="21">
        <v>2.6117692705638906</v>
      </c>
      <c r="F37" s="21">
        <v>2.5159717085798814</v>
      </c>
      <c r="G37" s="93">
        <v>2.5075940487393082</v>
      </c>
      <c r="H37" s="93">
        <v>2.5134898112750244</v>
      </c>
      <c r="I37" s="93">
        <v>2.5146099507623334</v>
      </c>
      <c r="J37" s="93">
        <v>2.5169107251427594</v>
      </c>
      <c r="K37" s="93">
        <v>2.5220421185227937</v>
      </c>
      <c r="L37" s="93">
        <v>2.5304570920439109</v>
      </c>
      <c r="N37" s="118"/>
      <c r="O37" s="118"/>
      <c r="P37" s="118"/>
      <c r="Q37" s="118"/>
      <c r="R37" s="118"/>
      <c r="S37" s="118"/>
      <c r="T37" s="118"/>
    </row>
    <row r="38" spans="1:20">
      <c r="A38" s="11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N38" s="118"/>
      <c r="O38" s="118"/>
      <c r="P38" s="118"/>
      <c r="Q38" s="118"/>
      <c r="R38" s="118"/>
      <c r="S38" s="118"/>
      <c r="T38" s="118"/>
    </row>
    <row r="39" spans="1:20">
      <c r="A39" s="3" t="s">
        <v>41</v>
      </c>
      <c r="B39" s="20">
        <v>3.1594703511801958</v>
      </c>
      <c r="C39" s="20">
        <v>2.7755840737084569</v>
      </c>
      <c r="D39" s="20">
        <v>2.6059754474190209</v>
      </c>
      <c r="E39" s="20">
        <v>2.5749129504786499</v>
      </c>
      <c r="F39" s="20">
        <v>2.6073202133529518</v>
      </c>
      <c r="G39" s="92">
        <f>'HH POP'!G39/Households!G39</f>
        <v>2.5887936417891986</v>
      </c>
      <c r="H39" s="92">
        <f>'HH POP'!H39/Households!H39</f>
        <v>2.5797519990272724</v>
      </c>
      <c r="I39" s="92">
        <f>'HH POP'!I39/Households!I39</f>
        <v>2.5746231724214246</v>
      </c>
      <c r="J39" s="92">
        <f>'HH POP'!J39/Households!J39</f>
        <v>2.5880452695280596</v>
      </c>
      <c r="K39" s="92">
        <f>'HH POP'!K39/Households!K39</f>
        <v>2.611493011325333</v>
      </c>
      <c r="L39" s="92">
        <f>'HH POP'!L39/Households!L39</f>
        <v>2.6431096500886153</v>
      </c>
    </row>
    <row r="40" spans="1:20">
      <c r="A40" s="9" t="s">
        <v>42</v>
      </c>
      <c r="B40" s="21">
        <v>3.1919606234618541</v>
      </c>
      <c r="C40" s="21">
        <v>2.8275124732715606</v>
      </c>
      <c r="D40" s="21">
        <v>2.6616393442622948</v>
      </c>
      <c r="E40" s="21">
        <v>2.6665813368205482</v>
      </c>
      <c r="F40" s="21">
        <v>2.7179361633331793</v>
      </c>
      <c r="G40" s="93">
        <v>2.6867319114470809</v>
      </c>
      <c r="H40" s="93">
        <v>2.6670784268771661</v>
      </c>
      <c r="I40" s="93">
        <v>2.6645091975494166</v>
      </c>
      <c r="J40" s="93">
        <v>2.6895335160216485</v>
      </c>
      <c r="K40" s="93">
        <v>2.7114643919014303</v>
      </c>
      <c r="L40" s="93">
        <v>2.7405320004725313</v>
      </c>
    </row>
    <row r="41" spans="1:20">
      <c r="A41" s="9" t="s">
        <v>43</v>
      </c>
      <c r="B41" s="21">
        <v>3.134065934065934</v>
      </c>
      <c r="C41" s="21">
        <v>2.7612208258527828</v>
      </c>
      <c r="D41" s="21">
        <v>2.5897435897435899</v>
      </c>
      <c r="E41" s="21">
        <v>2.5112437282497799</v>
      </c>
      <c r="F41" s="21">
        <v>2.5301462621885156</v>
      </c>
      <c r="G41" s="93">
        <v>2.5132970397322478</v>
      </c>
      <c r="H41" s="93">
        <v>2.4820411272882072</v>
      </c>
      <c r="I41" s="93">
        <v>2.4563830982866599</v>
      </c>
      <c r="J41" s="93">
        <v>2.446495209374639</v>
      </c>
      <c r="K41" s="93">
        <v>2.4681141171488208</v>
      </c>
      <c r="L41" s="93">
        <v>2.4990629520990884</v>
      </c>
    </row>
    <row r="42" spans="1:20">
      <c r="A42" s="9" t="s">
        <v>44</v>
      </c>
      <c r="B42" s="21">
        <v>3.1302847282139776</v>
      </c>
      <c r="C42" s="21">
        <v>2.7248618784530385</v>
      </c>
      <c r="D42" s="21">
        <v>2.554643912044634</v>
      </c>
      <c r="E42" s="21">
        <v>2.4960318455366099</v>
      </c>
      <c r="F42" s="21">
        <v>2.5141982954650497</v>
      </c>
      <c r="G42" s="93">
        <v>2.5069505939524861</v>
      </c>
      <c r="H42" s="93">
        <v>2.5130551688665448</v>
      </c>
      <c r="I42" s="93">
        <v>2.5118862336164312</v>
      </c>
      <c r="J42" s="93">
        <v>2.5206735785159036</v>
      </c>
      <c r="K42" s="93">
        <v>2.5468430405375058</v>
      </c>
      <c r="L42" s="93">
        <v>2.5819470790453125</v>
      </c>
    </row>
    <row r="43" spans="1:20">
      <c r="A43" s="11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</row>
    <row r="44" spans="1:20">
      <c r="A44" s="3" t="s">
        <v>38</v>
      </c>
      <c r="B44" s="20">
        <v>3.0186904223286586</v>
      </c>
      <c r="C44" s="20">
        <v>2.7274995285960868</v>
      </c>
      <c r="D44" s="20">
        <v>2.6654007567939457</v>
      </c>
      <c r="E44" s="20">
        <v>2.6737274702916705</v>
      </c>
      <c r="F44" s="20">
        <v>2.7229025489905312</v>
      </c>
      <c r="G44" s="20">
        <v>2.7168057901203122</v>
      </c>
      <c r="H44" s="20">
        <v>2.7038125826955044</v>
      </c>
      <c r="I44" s="20">
        <v>2.6882688370663508</v>
      </c>
      <c r="J44" s="20">
        <v>2.6835667867251427</v>
      </c>
      <c r="K44" s="20">
        <v>2.6786354729977506</v>
      </c>
      <c r="L44" s="20">
        <v>2.6871473872294032</v>
      </c>
    </row>
    <row r="45" spans="1:20">
      <c r="A45" s="42"/>
      <c r="B45" s="66"/>
      <c r="C45" s="66"/>
      <c r="D45" s="66"/>
      <c r="E45" s="67"/>
      <c r="F45" s="67"/>
      <c r="G45" s="68"/>
      <c r="H45" s="68"/>
      <c r="I45" s="68"/>
      <c r="J45" s="68"/>
      <c r="K45" s="68"/>
      <c r="L45" s="68"/>
    </row>
    <row r="46" spans="1:20">
      <c r="A46" s="42"/>
      <c r="B46" s="66"/>
      <c r="C46" s="66"/>
      <c r="D46" s="66"/>
      <c r="E46" s="67"/>
      <c r="F46" s="67"/>
      <c r="G46" s="68"/>
      <c r="H46" s="68"/>
      <c r="I46" s="68"/>
      <c r="J46" s="68"/>
      <c r="K46" s="68"/>
      <c r="L46" s="68"/>
    </row>
    <row r="47" spans="1:20">
      <c r="A47" s="42"/>
      <c r="B47" s="66"/>
      <c r="C47" s="66"/>
      <c r="D47" s="66"/>
      <c r="E47" s="67"/>
      <c r="F47" s="67"/>
      <c r="G47" s="68"/>
      <c r="H47" s="68"/>
      <c r="I47" s="68"/>
      <c r="J47" s="68"/>
      <c r="K47" s="68"/>
      <c r="L47" s="68"/>
    </row>
    <row r="48" spans="1:20">
      <c r="A48" s="42"/>
      <c r="B48" s="66"/>
      <c r="C48" s="66"/>
      <c r="D48" s="66"/>
      <c r="E48" s="67"/>
      <c r="F48" s="67"/>
      <c r="G48" s="67"/>
    </row>
    <row r="49" spans="1:12">
      <c r="A49" s="1" t="s">
        <v>51</v>
      </c>
      <c r="B49" s="148" t="s">
        <v>81</v>
      </c>
      <c r="C49" s="148"/>
      <c r="D49" s="148"/>
      <c r="E49" s="148"/>
      <c r="F49" s="148"/>
      <c r="G49" s="148"/>
      <c r="H49" s="148"/>
      <c r="I49" s="148"/>
      <c r="J49" s="148"/>
      <c r="K49" s="148"/>
      <c r="L49" s="148"/>
    </row>
    <row r="50" spans="1:12">
      <c r="A50" s="7" t="s">
        <v>1</v>
      </c>
      <c r="B50" s="6" t="s">
        <v>53</v>
      </c>
      <c r="C50" s="6" t="s">
        <v>54</v>
      </c>
      <c r="D50" s="2" t="s">
        <v>55</v>
      </c>
      <c r="E50" s="2" t="s">
        <v>56</v>
      </c>
      <c r="F50" s="2" t="s">
        <v>57</v>
      </c>
      <c r="G50" s="2" t="s">
        <v>58</v>
      </c>
      <c r="H50" s="2" t="s">
        <v>59</v>
      </c>
      <c r="I50" s="2" t="s">
        <v>60</v>
      </c>
      <c r="J50" s="2" t="s">
        <v>82</v>
      </c>
      <c r="K50" s="2" t="s">
        <v>61</v>
      </c>
      <c r="L50" s="2" t="s">
        <v>62</v>
      </c>
    </row>
    <row r="51" spans="1:12">
      <c r="A51" s="3" t="s">
        <v>2</v>
      </c>
      <c r="B51" s="20">
        <f>C3-B3</f>
        <v>-0.24724112347818616</v>
      </c>
      <c r="C51" s="20">
        <f t="shared" ref="C51:K51" si="0">D3-C3</f>
        <v>4.6358911168117523E-2</v>
      </c>
      <c r="D51" s="20">
        <f t="shared" si="0"/>
        <v>5.1849834747911494E-2</v>
      </c>
      <c r="E51" s="20">
        <f>F3-E3</f>
        <v>6.3077004597416497E-2</v>
      </c>
      <c r="F51" s="20">
        <f>G3-F3</f>
        <v>4.3131402955638443E-3</v>
      </c>
      <c r="G51" s="20">
        <f t="shared" si="0"/>
        <v>9.0715432583223787E-3</v>
      </c>
      <c r="H51" s="20">
        <f t="shared" si="0"/>
        <v>-1.5993379423707044E-2</v>
      </c>
      <c r="I51" s="20">
        <f t="shared" si="0"/>
        <v>-3.6539605833674216E-3</v>
      </c>
      <c r="J51" s="20">
        <f t="shared" si="0"/>
        <v>-1.7094634048094193E-2</v>
      </c>
      <c r="K51" s="20">
        <f t="shared" si="0"/>
        <v>8.6406106210246136E-4</v>
      </c>
      <c r="L51" s="20">
        <f>L3-F3</f>
        <v>-2.2493229439179974E-2</v>
      </c>
    </row>
    <row r="52" spans="1:12">
      <c r="A52" s="9" t="s">
        <v>3</v>
      </c>
      <c r="B52" s="21">
        <f t="shared" ref="B52:K67" si="1">C4-B4</f>
        <v>-0.24954986686216163</v>
      </c>
      <c r="C52" s="21">
        <f t="shared" si="1"/>
        <v>8.3312310752142515E-2</v>
      </c>
      <c r="D52" s="21">
        <f t="shared" si="1"/>
        <v>3.1546938122966495E-2</v>
      </c>
      <c r="E52" s="21">
        <f t="shared" si="1"/>
        <v>3.8058844657762769E-2</v>
      </c>
      <c r="F52" s="21">
        <f t="shared" si="1"/>
        <v>-1.7928897001181276E-2</v>
      </c>
      <c r="G52" s="21">
        <f t="shared" si="1"/>
        <v>-2.1673566009844158E-2</v>
      </c>
      <c r="H52" s="21">
        <f t="shared" si="1"/>
        <v>-5.2318880082843577E-2</v>
      </c>
      <c r="I52" s="21">
        <f t="shared" si="1"/>
        <v>-2.3004037228139484E-2</v>
      </c>
      <c r="J52" s="21">
        <f t="shared" si="1"/>
        <v>-4.7887356892087229E-2</v>
      </c>
      <c r="K52" s="21">
        <f t="shared" si="1"/>
        <v>-1.4493861159967647E-2</v>
      </c>
      <c r="L52" s="21">
        <f t="shared" ref="L52:L92" si="2">L4-F4</f>
        <v>-0.17730659837406337</v>
      </c>
    </row>
    <row r="53" spans="1:12">
      <c r="A53" s="9" t="s">
        <v>4</v>
      </c>
      <c r="B53" s="21">
        <f t="shared" si="1"/>
        <v>-0.27303330561977246</v>
      </c>
      <c r="C53" s="21">
        <f t="shared" si="1"/>
        <v>6.9749730779121943E-2</v>
      </c>
      <c r="D53" s="21">
        <f t="shared" si="1"/>
        <v>1.7553167073075748E-2</v>
      </c>
      <c r="E53" s="21">
        <f t="shared" si="1"/>
        <v>4.6477838808150818E-2</v>
      </c>
      <c r="F53" s="21">
        <f t="shared" si="1"/>
        <v>-1.2732549171769136E-2</v>
      </c>
      <c r="G53" s="21">
        <f t="shared" si="1"/>
        <v>-1.8343187544803907E-2</v>
      </c>
      <c r="H53" s="21">
        <f t="shared" si="1"/>
        <v>-3.6547531706975445E-2</v>
      </c>
      <c r="I53" s="21">
        <f t="shared" si="1"/>
        <v>-1.2484318869265376E-2</v>
      </c>
      <c r="J53" s="21">
        <f t="shared" si="1"/>
        <v>-2.658612571051977E-2</v>
      </c>
      <c r="K53" s="21">
        <f t="shared" si="1"/>
        <v>1.199086210185607E-2</v>
      </c>
      <c r="L53" s="21">
        <f t="shared" si="2"/>
        <v>-9.4702850901477564E-2</v>
      </c>
    </row>
    <row r="54" spans="1:12">
      <c r="A54" s="9" t="s">
        <v>5</v>
      </c>
      <c r="B54" s="21">
        <f t="shared" si="1"/>
        <v>-0.21149119630336721</v>
      </c>
      <c r="C54" s="21">
        <f t="shared" si="1"/>
        <v>3.2725075578983187E-2</v>
      </c>
      <c r="D54" s="21">
        <f t="shared" si="1"/>
        <v>4.7011334101398905E-3</v>
      </c>
      <c r="E54" s="21">
        <f t="shared" si="1"/>
        <v>0.111084701260459</v>
      </c>
      <c r="F54" s="21">
        <f t="shared" si="1"/>
        <v>2.9007607931685886E-2</v>
      </c>
      <c r="G54" s="21">
        <f t="shared" si="1"/>
        <v>4.0635949157860285E-2</v>
      </c>
      <c r="H54" s="21">
        <f t="shared" si="1"/>
        <v>8.6294393953787463E-3</v>
      </c>
      <c r="I54" s="21">
        <f t="shared" si="1"/>
        <v>-5.4674519880579808E-3</v>
      </c>
      <c r="J54" s="21">
        <f t="shared" si="1"/>
        <v>-1.8397469014078016E-2</v>
      </c>
      <c r="K54" s="21">
        <f t="shared" si="1"/>
        <v>-1.940806110359361E-2</v>
      </c>
      <c r="L54" s="21">
        <f t="shared" si="2"/>
        <v>3.500001437919531E-2</v>
      </c>
    </row>
    <row r="55" spans="1:12">
      <c r="A55" s="9" t="s">
        <v>6</v>
      </c>
      <c r="B55" s="21">
        <f t="shared" si="1"/>
        <v>-0.22517203401979602</v>
      </c>
      <c r="C55" s="21">
        <f t="shared" si="1"/>
        <v>4.4785573260600398E-2</v>
      </c>
      <c r="D55" s="21">
        <f t="shared" si="1"/>
        <v>0.14129113914355207</v>
      </c>
      <c r="E55" s="21">
        <f t="shared" si="1"/>
        <v>3.6235088456822329E-2</v>
      </c>
      <c r="F55" s="21">
        <f t="shared" si="1"/>
        <v>-5.5215828915334608E-2</v>
      </c>
      <c r="G55" s="21">
        <f t="shared" si="1"/>
        <v>-2.1673566009844158E-2</v>
      </c>
      <c r="H55" s="21">
        <f t="shared" si="1"/>
        <v>-5.2318880082843577E-2</v>
      </c>
      <c r="I55" s="21">
        <f t="shared" si="1"/>
        <v>-2.3004037228139484E-2</v>
      </c>
      <c r="J55" s="21">
        <f t="shared" si="1"/>
        <v>-4.7887356892087229E-2</v>
      </c>
      <c r="K55" s="21">
        <f t="shared" si="1"/>
        <v>-1.4493861159967647E-2</v>
      </c>
      <c r="L55" s="21">
        <f t="shared" si="2"/>
        <v>-0.21459353028821671</v>
      </c>
    </row>
    <row r="56" spans="1:12">
      <c r="A56" s="9" t="s">
        <v>7</v>
      </c>
      <c r="B56" s="21">
        <f t="shared" si="1"/>
        <v>-0.30163425290428103</v>
      </c>
      <c r="C56" s="21">
        <f t="shared" si="1"/>
        <v>-0.14900002005977786</v>
      </c>
      <c r="D56" s="21">
        <f t="shared" si="1"/>
        <v>-6.8059530252186917E-2</v>
      </c>
      <c r="E56" s="21">
        <f t="shared" si="1"/>
        <v>9.9042210354593152E-2</v>
      </c>
      <c r="F56" s="21">
        <f t="shared" si="1"/>
        <v>-2.1805606169804204E-2</v>
      </c>
      <c r="G56" s="21">
        <f t="shared" si="1"/>
        <v>-2.596902400888812E-2</v>
      </c>
      <c r="H56" s="21">
        <f t="shared" si="1"/>
        <v>-3.8194035123890746E-2</v>
      </c>
      <c r="I56" s="21">
        <f t="shared" si="1"/>
        <v>-1.5166432319124734E-2</v>
      </c>
      <c r="J56" s="21">
        <f t="shared" si="1"/>
        <v>-3.3191259676765839E-3</v>
      </c>
      <c r="K56" s="21">
        <f t="shared" si="1"/>
        <v>8.4068643760928374E-3</v>
      </c>
      <c r="L56" s="21">
        <f t="shared" si="2"/>
        <v>-9.604735921329155E-2</v>
      </c>
    </row>
    <row r="57" spans="1:12">
      <c r="A57" s="11"/>
      <c r="B57" s="87"/>
      <c r="C57" s="87"/>
      <c r="D57" s="87"/>
      <c r="E57" s="88"/>
      <c r="F57" s="87"/>
      <c r="G57" s="87"/>
      <c r="H57" s="87"/>
      <c r="I57" s="87"/>
      <c r="J57" s="87"/>
      <c r="K57" s="87"/>
      <c r="L57" s="16"/>
    </row>
    <row r="58" spans="1:12">
      <c r="A58" s="3" t="s">
        <v>8</v>
      </c>
      <c r="B58" s="20">
        <f t="shared" si="1"/>
        <v>-0.42264525262861019</v>
      </c>
      <c r="C58" s="20">
        <f t="shared" si="1"/>
        <v>-0.17253665102555837</v>
      </c>
      <c r="D58" s="20">
        <f t="shared" si="1"/>
        <v>-3.9968029561334273E-2</v>
      </c>
      <c r="E58" s="20">
        <f t="shared" si="1"/>
        <v>3.5364428966510264E-2</v>
      </c>
      <c r="F58" s="20">
        <f t="shared" si="1"/>
        <v>-4.0079599881619465E-3</v>
      </c>
      <c r="G58" s="20">
        <f t="shared" si="1"/>
        <v>-1.3120621875540639E-2</v>
      </c>
      <c r="H58" s="20">
        <f t="shared" si="1"/>
        <v>3.2235654110577272E-3</v>
      </c>
      <c r="I58" s="20">
        <f t="shared" si="1"/>
        <v>2.4246493786043377E-2</v>
      </c>
      <c r="J58" s="20">
        <f t="shared" si="1"/>
        <v>2.8674619718680461E-2</v>
      </c>
      <c r="K58" s="20">
        <f t="shared" si="1"/>
        <v>6.0534399563140884E-2</v>
      </c>
      <c r="L58" s="20">
        <f t="shared" si="2"/>
        <v>9.9550496615219863E-2</v>
      </c>
    </row>
    <row r="59" spans="1:12">
      <c r="A59" s="9" t="s">
        <v>9</v>
      </c>
      <c r="B59" s="21">
        <f t="shared" si="1"/>
        <v>-0.44068489616770545</v>
      </c>
      <c r="C59" s="21">
        <f t="shared" si="1"/>
        <v>-0.14497378447714837</v>
      </c>
      <c r="D59" s="21">
        <f t="shared" si="1"/>
        <v>-1.4725977492049402E-3</v>
      </c>
      <c r="E59" s="21">
        <f t="shared" si="1"/>
        <v>5.6900650885491899E-2</v>
      </c>
      <c r="F59" s="21">
        <f t="shared" si="1"/>
        <v>-9.2681227272013444E-3</v>
      </c>
      <c r="G59" s="21">
        <f t="shared" si="1"/>
        <v>3.4355454453738332E-3</v>
      </c>
      <c r="H59" s="21">
        <f t="shared" si="1"/>
        <v>1.7028220266116278E-2</v>
      </c>
      <c r="I59" s="21">
        <f t="shared" si="1"/>
        <v>3.0568853515891004E-2</v>
      </c>
      <c r="J59" s="21">
        <f t="shared" si="1"/>
        <v>3.8036361620050751E-2</v>
      </c>
      <c r="K59" s="21">
        <f t="shared" si="1"/>
        <v>7.0890103518543857E-2</v>
      </c>
      <c r="L59" s="21">
        <f t="shared" si="2"/>
        <v>0.15069096163877438</v>
      </c>
    </row>
    <row r="60" spans="1:12">
      <c r="A60" s="9" t="s">
        <v>10</v>
      </c>
      <c r="B60" s="21">
        <f t="shared" si="1"/>
        <v>-0.41911109723354123</v>
      </c>
      <c r="C60" s="21">
        <f t="shared" si="1"/>
        <v>-0.20715282925695577</v>
      </c>
      <c r="D60" s="21">
        <f t="shared" si="1"/>
        <v>-8.0010269744620555E-2</v>
      </c>
      <c r="E60" s="21">
        <f t="shared" si="1"/>
        <v>1.5170261344255032E-2</v>
      </c>
      <c r="F60" s="21">
        <f t="shared" si="1"/>
        <v>7.6176914210535074E-4</v>
      </c>
      <c r="G60" s="21">
        <f t="shared" si="1"/>
        <v>-2.7240293873216803E-2</v>
      </c>
      <c r="H60" s="21">
        <f t="shared" si="1"/>
        <v>-7.9081726166374544E-3</v>
      </c>
      <c r="I60" s="21">
        <f t="shared" si="1"/>
        <v>1.8992015624718306E-2</v>
      </c>
      <c r="J60" s="21">
        <f t="shared" si="1"/>
        <v>2.1240953701515686E-2</v>
      </c>
      <c r="K60" s="21">
        <f t="shared" si="1"/>
        <v>5.2859236999065029E-2</v>
      </c>
      <c r="L60" s="21">
        <f t="shared" si="2"/>
        <v>5.8705508977550114E-2</v>
      </c>
    </row>
    <row r="61" spans="1:12">
      <c r="A61" s="11"/>
      <c r="B61" s="87"/>
      <c r="C61" s="87"/>
      <c r="D61" s="87"/>
      <c r="E61" s="88"/>
      <c r="F61" s="87"/>
      <c r="G61" s="87"/>
      <c r="H61" s="87"/>
      <c r="I61" s="87"/>
      <c r="J61" s="87"/>
      <c r="K61" s="87"/>
      <c r="L61" s="16"/>
    </row>
    <row r="62" spans="1:12">
      <c r="A62" s="3" t="s">
        <v>11</v>
      </c>
      <c r="B62" s="20">
        <f t="shared" si="1"/>
        <v>-0.32963802217074845</v>
      </c>
      <c r="C62" s="20">
        <f t="shared" si="1"/>
        <v>-0.105169412260393</v>
      </c>
      <c r="D62" s="20">
        <f t="shared" si="1"/>
        <v>-2.3673330295773898E-2</v>
      </c>
      <c r="E62" s="20">
        <f t="shared" si="1"/>
        <v>6.8583431297497555E-2</v>
      </c>
      <c r="F62" s="20">
        <f t="shared" si="1"/>
        <v>-1.3003855034359191E-2</v>
      </c>
      <c r="G62" s="20">
        <f t="shared" si="1"/>
        <v>-4.7335859274568737E-2</v>
      </c>
      <c r="H62" s="20">
        <f t="shared" si="1"/>
        <v>1.1120530410527962E-2</v>
      </c>
      <c r="I62" s="20">
        <f t="shared" si="1"/>
        <v>-4.608439071174697E-3</v>
      </c>
      <c r="J62" s="20">
        <f t="shared" si="1"/>
        <v>4.1186022181438631E-4</v>
      </c>
      <c r="K62" s="20">
        <f t="shared" si="1"/>
        <v>1.0640874899326302E-2</v>
      </c>
      <c r="L62" s="20">
        <f t="shared" si="2"/>
        <v>-4.2774887848433973E-2</v>
      </c>
    </row>
    <row r="63" spans="1:12">
      <c r="A63" s="9" t="s">
        <v>12</v>
      </c>
      <c r="B63" s="21">
        <f t="shared" si="1"/>
        <v>-0.37320893300248104</v>
      </c>
      <c r="C63" s="21">
        <f t="shared" si="1"/>
        <v>-0.1492267812832333</v>
      </c>
      <c r="D63" s="21">
        <f t="shared" si="1"/>
        <v>-5.9881421223046516E-2</v>
      </c>
      <c r="E63" s="21">
        <f t="shared" si="1"/>
        <v>6.4395609644502194E-2</v>
      </c>
      <c r="F63" s="21">
        <f t="shared" si="1"/>
        <v>-5.6296342968069624E-2</v>
      </c>
      <c r="G63" s="21">
        <f t="shared" si="1"/>
        <v>-4.0815575626872214E-2</v>
      </c>
      <c r="H63" s="21">
        <f t="shared" si="1"/>
        <v>-1.9894372727511378E-2</v>
      </c>
      <c r="I63" s="21">
        <f t="shared" si="1"/>
        <v>-2.0030110513741484E-2</v>
      </c>
      <c r="J63" s="21">
        <f t="shared" si="1"/>
        <v>-4.9504175894976576E-3</v>
      </c>
      <c r="K63" s="21">
        <f t="shared" si="1"/>
        <v>-8.5860157996204833E-3</v>
      </c>
      <c r="L63" s="21">
        <f t="shared" si="2"/>
        <v>-0.15057283522531284</v>
      </c>
    </row>
    <row r="64" spans="1:12">
      <c r="A64" s="9" t="s">
        <v>13</v>
      </c>
      <c r="B64" s="21">
        <f t="shared" si="1"/>
        <v>-0.23224437982814017</v>
      </c>
      <c r="C64" s="21">
        <f t="shared" si="1"/>
        <v>-5.044966078221691E-2</v>
      </c>
      <c r="D64" s="21">
        <f t="shared" si="1"/>
        <v>-3.8000599434451221E-2</v>
      </c>
      <c r="E64" s="21">
        <f t="shared" si="1"/>
        <v>5.233276549751853E-2</v>
      </c>
      <c r="F64" s="21">
        <f t="shared" si="1"/>
        <v>-4.2027126949915505E-2</v>
      </c>
      <c r="G64" s="21">
        <f t="shared" si="1"/>
        <v>-4.7593820631013362E-2</v>
      </c>
      <c r="H64" s="21">
        <f t="shared" si="1"/>
        <v>-2.7398125208323965E-2</v>
      </c>
      <c r="I64" s="21">
        <f t="shared" si="1"/>
        <v>-9.3335259667162163E-3</v>
      </c>
      <c r="J64" s="21">
        <f t="shared" si="1"/>
        <v>7.6335678449588329E-3</v>
      </c>
      <c r="K64" s="21">
        <f t="shared" si="1"/>
        <v>1.749089553764227E-2</v>
      </c>
      <c r="L64" s="21">
        <f t="shared" si="2"/>
        <v>-0.10122813537336794</v>
      </c>
    </row>
    <row r="65" spans="1:12">
      <c r="A65" s="9" t="s">
        <v>14</v>
      </c>
      <c r="B65" s="21">
        <f t="shared" si="1"/>
        <v>-0.36045081967213077</v>
      </c>
      <c r="C65" s="21">
        <f t="shared" si="1"/>
        <v>-0.17687124438480861</v>
      </c>
      <c r="D65" s="21">
        <f t="shared" si="1"/>
        <v>-8.8636181363969779E-2</v>
      </c>
      <c r="E65" s="21">
        <f t="shared" si="1"/>
        <v>-1.0538390700190359E-2</v>
      </c>
      <c r="F65" s="21">
        <f t="shared" si="1"/>
        <v>-5.8714513784284161E-2</v>
      </c>
      <c r="G65" s="21">
        <f t="shared" si="1"/>
        <v>-4.633047199870699E-2</v>
      </c>
      <c r="H65" s="21">
        <f t="shared" si="1"/>
        <v>-3.765477793880212E-2</v>
      </c>
      <c r="I65" s="21">
        <f t="shared" si="1"/>
        <v>-7.9149889707865739E-3</v>
      </c>
      <c r="J65" s="21">
        <f t="shared" si="1"/>
        <v>1.0746053274736767E-2</v>
      </c>
      <c r="K65" s="21">
        <f t="shared" si="1"/>
        <v>1.7537874048726643E-2</v>
      </c>
      <c r="L65" s="21">
        <f t="shared" si="2"/>
        <v>-0.12233082536911644</v>
      </c>
    </row>
    <row r="66" spans="1:12">
      <c r="A66" s="9" t="s">
        <v>15</v>
      </c>
      <c r="B66" s="21">
        <f t="shared" si="1"/>
        <v>-0.37171530829982391</v>
      </c>
      <c r="C66" s="21">
        <f t="shared" si="1"/>
        <v>-0.18139743048909018</v>
      </c>
      <c r="D66" s="21">
        <f t="shared" si="1"/>
        <v>-2.1337138568581882E-2</v>
      </c>
      <c r="E66" s="21">
        <f t="shared" si="1"/>
        <v>7.4391511299261914E-2</v>
      </c>
      <c r="F66" s="21">
        <f t="shared" si="1"/>
        <v>-3.3045657778663085E-3</v>
      </c>
      <c r="G66" s="21">
        <f t="shared" si="1"/>
        <v>-0.26427796779157164</v>
      </c>
      <c r="H66" s="21">
        <f t="shared" si="1"/>
        <v>0.22586605951762317</v>
      </c>
      <c r="I66" s="21">
        <f t="shared" si="1"/>
        <v>8.5148176547216181E-3</v>
      </c>
      <c r="J66" s="21">
        <f t="shared" si="1"/>
        <v>2.7542019802493822E-2</v>
      </c>
      <c r="K66" s="21">
        <f t="shared" si="1"/>
        <v>7.4480246452881094E-2</v>
      </c>
      <c r="L66" s="21">
        <f t="shared" si="2"/>
        <v>6.8820609858281756E-2</v>
      </c>
    </row>
    <row r="67" spans="1:12">
      <c r="A67" s="9" t="s">
        <v>16</v>
      </c>
      <c r="B67" s="21">
        <f t="shared" si="1"/>
        <v>-0.31474144584512542</v>
      </c>
      <c r="C67" s="21">
        <f t="shared" si="1"/>
        <v>-3.2591021562389688E-2</v>
      </c>
      <c r="D67" s="21">
        <f t="shared" si="1"/>
        <v>-9.391168276311701E-2</v>
      </c>
      <c r="E67" s="21">
        <f t="shared" si="1"/>
        <v>-7.2873600584206777E-2</v>
      </c>
      <c r="F67" s="21">
        <f t="shared" si="1"/>
        <v>-4.3677945755458136E-2</v>
      </c>
      <c r="G67" s="21">
        <f t="shared" si="1"/>
        <v>-2.5084573836074764E-2</v>
      </c>
      <c r="H67" s="21">
        <f t="shared" si="1"/>
        <v>-1.8776850870726669E-2</v>
      </c>
      <c r="I67" s="21">
        <f t="shared" si="1"/>
        <v>-3.6612608911998024E-2</v>
      </c>
      <c r="J67" s="21">
        <f t="shared" si="1"/>
        <v>-5.3772253962787619E-2</v>
      </c>
      <c r="K67" s="21">
        <f t="shared" si="1"/>
        <v>-5.1017600391150442E-2</v>
      </c>
      <c r="L67" s="21">
        <f t="shared" si="2"/>
        <v>-0.22894183372819565</v>
      </c>
    </row>
    <row r="68" spans="1:12">
      <c r="A68" s="9" t="s">
        <v>17</v>
      </c>
      <c r="B68" s="21">
        <f t="shared" ref="B68:K83" si="3">C20-B20</f>
        <v>-0.37868936730203728</v>
      </c>
      <c r="C68" s="21">
        <f t="shared" si="3"/>
        <v>-0.12975492540309519</v>
      </c>
      <c r="D68" s="21">
        <f t="shared" si="3"/>
        <v>-0.11977204698350929</v>
      </c>
      <c r="E68" s="21">
        <f t="shared" si="3"/>
        <v>3.018428161057729E-2</v>
      </c>
      <c r="F68" s="21">
        <f t="shared" si="3"/>
        <v>-4.4929047185735982E-2</v>
      </c>
      <c r="G68" s="21">
        <f t="shared" si="3"/>
        <v>-2.5803090828151021E-2</v>
      </c>
      <c r="H68" s="21">
        <f t="shared" si="3"/>
        <v>-1.931469083948345E-2</v>
      </c>
      <c r="I68" s="21">
        <f t="shared" si="3"/>
        <v>-3.7661332394380853E-2</v>
      </c>
      <c r="J68" s="21">
        <f t="shared" si="3"/>
        <v>-5.5312494527643974E-2</v>
      </c>
      <c r="K68" s="21">
        <f t="shared" si="3"/>
        <v>-5.6426372635523858E-2</v>
      </c>
      <c r="L68" s="21">
        <f t="shared" si="2"/>
        <v>-0.23944702841091914</v>
      </c>
    </row>
    <row r="69" spans="1:12">
      <c r="A69" s="9" t="s">
        <v>18</v>
      </c>
      <c r="B69" s="21">
        <f t="shared" si="3"/>
        <v>-0.3447730999602987</v>
      </c>
      <c r="C69" s="21">
        <f t="shared" si="3"/>
        <v>-9.3135162601626131E-2</v>
      </c>
      <c r="D69" s="21">
        <f t="shared" si="3"/>
        <v>1.6899559384472962E-2</v>
      </c>
      <c r="E69" s="21">
        <f t="shared" si="3"/>
        <v>0.1000042530048546</v>
      </c>
      <c r="F69" s="21">
        <f t="shared" si="3"/>
        <v>2.6681407941067992E-2</v>
      </c>
      <c r="G69" s="21">
        <f t="shared" si="3"/>
        <v>7.0414639273885804E-3</v>
      </c>
      <c r="H69" s="21">
        <f t="shared" si="3"/>
        <v>-1.3043256504072787E-3</v>
      </c>
      <c r="I69" s="21">
        <f t="shared" si="3"/>
        <v>2.5232368288780282E-2</v>
      </c>
      <c r="J69" s="21">
        <f t="shared" si="3"/>
        <v>4.2595843501057828E-2</v>
      </c>
      <c r="K69" s="21">
        <f t="shared" si="3"/>
        <v>6.605246902255324E-2</v>
      </c>
      <c r="L69" s="21">
        <f t="shared" si="2"/>
        <v>0.16629922703044064</v>
      </c>
    </row>
    <row r="70" spans="1:12">
      <c r="A70" s="11"/>
      <c r="B70" s="87"/>
      <c r="C70" s="87"/>
      <c r="D70" s="87"/>
      <c r="E70" s="88"/>
      <c r="F70" s="87"/>
      <c r="G70" s="87"/>
      <c r="H70" s="87"/>
      <c r="I70" s="87"/>
      <c r="J70" s="87"/>
      <c r="K70" s="87"/>
      <c r="L70" s="16"/>
    </row>
    <row r="71" spans="1:12">
      <c r="A71" s="3" t="s">
        <v>19</v>
      </c>
      <c r="B71" s="20">
        <f t="shared" si="3"/>
        <v>-0.32586941065541719</v>
      </c>
      <c r="C71" s="20">
        <f t="shared" si="3"/>
        <v>-0.1292238890449644</v>
      </c>
      <c r="D71" s="20">
        <f t="shared" si="3"/>
        <v>-7.1013562925581475E-3</v>
      </c>
      <c r="E71" s="20">
        <f t="shared" si="3"/>
        <v>3.5514179086841846E-2</v>
      </c>
      <c r="F71" s="20">
        <f t="shared" si="3"/>
        <v>-1.4906891924417742E-2</v>
      </c>
      <c r="G71" s="20">
        <f t="shared" si="3"/>
        <v>-2.9883144234418513E-2</v>
      </c>
      <c r="H71" s="20">
        <f t="shared" si="3"/>
        <v>-3.137391222287933E-2</v>
      </c>
      <c r="I71" s="20">
        <f t="shared" si="3"/>
        <v>-2.0061099813036609E-2</v>
      </c>
      <c r="J71" s="20">
        <f>K23-J23</f>
        <v>-1.0924733002439346E-2</v>
      </c>
      <c r="K71" s="20">
        <f t="shared" si="3"/>
        <v>-4.468632039292153E-3</v>
      </c>
      <c r="L71" s="20">
        <f t="shared" si="2"/>
        <v>-0.11161841323648369</v>
      </c>
    </row>
    <row r="72" spans="1:12">
      <c r="A72" s="9" t="s">
        <v>20</v>
      </c>
      <c r="B72" s="21">
        <f t="shared" si="3"/>
        <v>-0.40201429091206897</v>
      </c>
      <c r="C72" s="21">
        <f t="shared" si="3"/>
        <v>-0.14665985441231078</v>
      </c>
      <c r="D72" s="21">
        <f t="shared" si="3"/>
        <v>-3.7323803361144492E-3</v>
      </c>
      <c r="E72" s="21">
        <f t="shared" si="3"/>
        <v>4.3662415122713405E-2</v>
      </c>
      <c r="F72" s="21">
        <f>G24-F24</f>
        <v>-9.1254198518360141E-3</v>
      </c>
      <c r="G72" s="21">
        <f>H24-G24</f>
        <v>-3.2008561989915307E-2</v>
      </c>
      <c r="H72" s="21">
        <f t="shared" si="3"/>
        <v>-3.2689989375527251E-2</v>
      </c>
      <c r="I72" s="21">
        <f t="shared" si="3"/>
        <v>-2.2787427925452075E-2</v>
      </c>
      <c r="J72" s="21">
        <f t="shared" si="3"/>
        <v>-4.0916209281802729E-3</v>
      </c>
      <c r="K72" s="21">
        <f t="shared" si="3"/>
        <v>-9.3065139918513395E-4</v>
      </c>
      <c r="L72" s="21">
        <f t="shared" si="2"/>
        <v>-0.10163367147009605</v>
      </c>
    </row>
    <row r="73" spans="1:12">
      <c r="A73" s="9" t="s">
        <v>21</v>
      </c>
      <c r="B73" s="21">
        <f t="shared" si="3"/>
        <v>-0.22730001877391137</v>
      </c>
      <c r="C73" s="21">
        <f t="shared" si="3"/>
        <v>-6.7059435065174089E-2</v>
      </c>
      <c r="D73" s="21">
        <f t="shared" si="3"/>
        <v>-7.0514757812936146E-3</v>
      </c>
      <c r="E73" s="21">
        <f t="shared" si="3"/>
        <v>-1.1951269592493929E-2</v>
      </c>
      <c r="F73" s="21">
        <f t="shared" si="3"/>
        <v>-9.4682480020757964E-3</v>
      </c>
      <c r="G73" s="21">
        <f t="shared" si="3"/>
        <v>-2.6070363033113608E-2</v>
      </c>
      <c r="H73" s="21">
        <f t="shared" si="3"/>
        <v>-2.7471503900173833E-2</v>
      </c>
      <c r="I73" s="21">
        <f t="shared" si="3"/>
        <v>-1.6615064120192535E-2</v>
      </c>
      <c r="J73" s="21">
        <f t="shared" si="3"/>
        <v>-8.7195814504124058E-3</v>
      </c>
      <c r="K73" s="21">
        <f t="shared" si="3"/>
        <v>-9.5857974317223871E-3</v>
      </c>
      <c r="L73" s="21">
        <f t="shared" si="2"/>
        <v>-9.7930557937690565E-2</v>
      </c>
    </row>
    <row r="74" spans="1:12">
      <c r="A74" s="9" t="s">
        <v>22</v>
      </c>
      <c r="B74" s="21">
        <f t="shared" si="3"/>
        <v>-0.24125361474759055</v>
      </c>
      <c r="C74" s="21">
        <f t="shared" si="3"/>
        <v>-3.3637997701246203E-2</v>
      </c>
      <c r="D74" s="21">
        <f t="shared" si="3"/>
        <v>-1.6217477036898575E-2</v>
      </c>
      <c r="E74" s="21">
        <f t="shared" si="3"/>
        <v>-1.1380225653025988E-2</v>
      </c>
      <c r="F74" s="21">
        <f t="shared" si="3"/>
        <v>-2.5009748643461727E-2</v>
      </c>
      <c r="G74" s="21">
        <f t="shared" si="3"/>
        <v>-3.6375487294443065E-2</v>
      </c>
      <c r="H74" s="21">
        <f t="shared" si="3"/>
        <v>-3.52699955652791E-2</v>
      </c>
      <c r="I74" s="21">
        <f t="shared" si="3"/>
        <v>-3.0286577115604008E-2</v>
      </c>
      <c r="J74" s="21">
        <f t="shared" si="3"/>
        <v>-3.1882917083460693E-2</v>
      </c>
      <c r="K74" s="21">
        <f t="shared" si="3"/>
        <v>-3.0978745511214711E-2</v>
      </c>
      <c r="L74" s="21">
        <f t="shared" si="2"/>
        <v>-0.1898034712134633</v>
      </c>
    </row>
    <row r="75" spans="1:12">
      <c r="A75" s="9" t="s">
        <v>23</v>
      </c>
      <c r="B75" s="21">
        <f t="shared" si="3"/>
        <v>-0.23678390288517503</v>
      </c>
      <c r="C75" s="21">
        <f t="shared" si="3"/>
        <v>-0.22607045317779928</v>
      </c>
      <c r="D75" s="21">
        <f t="shared" si="3"/>
        <v>-6.647900967756204E-2</v>
      </c>
      <c r="E75" s="21">
        <f t="shared" si="3"/>
        <v>3.2013128195430784E-2</v>
      </c>
      <c r="F75" s="21">
        <f t="shared" si="3"/>
        <v>-5.7451922775308972E-3</v>
      </c>
      <c r="G75" s="21">
        <f t="shared" si="3"/>
        <v>-4.7418699189711866E-3</v>
      </c>
      <c r="H75" s="21">
        <f t="shared" si="3"/>
        <v>-6.8988592855495412E-2</v>
      </c>
      <c r="I75" s="21">
        <f t="shared" si="3"/>
        <v>8.1790420638521155E-3</v>
      </c>
      <c r="J75" s="21">
        <f t="shared" si="3"/>
        <v>2.5899182387001396E-3</v>
      </c>
      <c r="K75" s="21">
        <f t="shared" si="3"/>
        <v>1.6451607602778751E-3</v>
      </c>
      <c r="L75" s="21">
        <f t="shared" si="2"/>
        <v>-6.7061533989167366E-2</v>
      </c>
    </row>
    <row r="76" spans="1:12">
      <c r="A76" s="9" t="s">
        <v>24</v>
      </c>
      <c r="B76" s="21">
        <f t="shared" si="3"/>
        <v>-0.34078424633300664</v>
      </c>
      <c r="C76" s="21">
        <f t="shared" si="3"/>
        <v>-0.11783508558406908</v>
      </c>
      <c r="D76" s="21">
        <f t="shared" si="3"/>
        <v>-3.1106620861199197E-2</v>
      </c>
      <c r="E76" s="21">
        <f t="shared" si="3"/>
        <v>9.2737599700384976E-2</v>
      </c>
      <c r="F76" s="21">
        <f t="shared" si="3"/>
        <v>3.5291880098330619E-2</v>
      </c>
      <c r="G76" s="21">
        <f t="shared" si="3"/>
        <v>2.2714703365927846E-2</v>
      </c>
      <c r="H76" s="21">
        <f t="shared" si="3"/>
        <v>2.3213697260103139E-2</v>
      </c>
      <c r="I76" s="21">
        <f t="shared" si="3"/>
        <v>7.5552348603811659E-2</v>
      </c>
      <c r="J76" s="21">
        <f t="shared" si="3"/>
        <v>5.1548365680775365E-2</v>
      </c>
      <c r="K76" s="21">
        <f t="shared" si="3"/>
        <v>0.21314942749121712</v>
      </c>
      <c r="L76" s="21">
        <f t="shared" si="2"/>
        <v>0.42147042250016575</v>
      </c>
    </row>
    <row r="77" spans="1:12">
      <c r="A77" s="9" t="s">
        <v>25</v>
      </c>
      <c r="B77" s="21">
        <f t="shared" si="3"/>
        <v>-0.46601494559094769</v>
      </c>
      <c r="C77" s="21">
        <f t="shared" si="3"/>
        <v>-0.21821848609255445</v>
      </c>
      <c r="D77" s="21">
        <f t="shared" si="3"/>
        <v>3.0646418141154541E-2</v>
      </c>
      <c r="E77" s="21">
        <f t="shared" si="3"/>
        <v>0.1251666989549749</v>
      </c>
      <c r="F77" s="21">
        <f t="shared" si="3"/>
        <v>-3.55249838375018E-2</v>
      </c>
      <c r="G77" s="21">
        <f t="shared" si="3"/>
        <v>-5.4177478266766332E-2</v>
      </c>
      <c r="H77" s="21">
        <f t="shared" si="3"/>
        <v>-5.7489306905582627E-2</v>
      </c>
      <c r="I77" s="21">
        <f t="shared" si="3"/>
        <v>-4.6379797973631121E-2</v>
      </c>
      <c r="J77" s="21">
        <f t="shared" si="3"/>
        <v>-3.8135988467296489E-2</v>
      </c>
      <c r="K77" s="21">
        <f t="shared" si="3"/>
        <v>-3.8098802404674004E-2</v>
      </c>
      <c r="L77" s="21">
        <f t="shared" si="2"/>
        <v>-0.26980635785545237</v>
      </c>
    </row>
    <row r="78" spans="1:12">
      <c r="A78" s="9" t="s">
        <v>26</v>
      </c>
      <c r="B78" s="21">
        <f t="shared" si="3"/>
        <v>-0.3993648010742028</v>
      </c>
      <c r="C78" s="21">
        <f t="shared" si="3"/>
        <v>-0.15848322134871795</v>
      </c>
      <c r="D78" s="21">
        <f t="shared" si="3"/>
        <v>-4.4695066425461949E-2</v>
      </c>
      <c r="E78" s="21">
        <f t="shared" si="3"/>
        <v>6.574884305155404E-3</v>
      </c>
      <c r="F78" s="21">
        <f t="shared" si="3"/>
        <v>-2.3266067314882122E-3</v>
      </c>
      <c r="G78" s="21">
        <f t="shared" si="3"/>
        <v>-2.1908218659527634E-3</v>
      </c>
      <c r="H78" s="21">
        <f t="shared" si="3"/>
        <v>7.5276243392892184E-3</v>
      </c>
      <c r="I78" s="21">
        <f t="shared" si="3"/>
        <v>7.8264296053500715E-3</v>
      </c>
      <c r="J78" s="21">
        <f t="shared" si="3"/>
        <v>-2.3761777243658244E-4</v>
      </c>
      <c r="K78" s="21">
        <f t="shared" si="3"/>
        <v>1.2232208859419558E-3</v>
      </c>
      <c r="L78" s="21">
        <f t="shared" si="2"/>
        <v>1.1822228460703688E-2</v>
      </c>
    </row>
    <row r="79" spans="1:12">
      <c r="A79" s="9" t="s">
        <v>27</v>
      </c>
      <c r="B79" s="21">
        <f t="shared" si="3"/>
        <v>-0.38009237377380867</v>
      </c>
      <c r="C79" s="21">
        <f t="shared" si="3"/>
        <v>-0.24403727544177434</v>
      </c>
      <c r="D79" s="21">
        <f t="shared" si="3"/>
        <v>-6.370617763670694E-2</v>
      </c>
      <c r="E79" s="21">
        <f t="shared" si="3"/>
        <v>6.7884972800408505E-2</v>
      </c>
      <c r="F79" s="21">
        <f t="shared" si="3"/>
        <v>-2.7469492913244853E-2</v>
      </c>
      <c r="G79" s="21">
        <f t="shared" si="3"/>
        <v>-4.7752713875079067E-2</v>
      </c>
      <c r="H79" s="21">
        <f t="shared" si="3"/>
        <v>-4.8199378745046317E-2</v>
      </c>
      <c r="I79" s="21">
        <f t="shared" si="3"/>
        <v>-2.9088521039710713E-2</v>
      </c>
      <c r="J79" s="21">
        <f t="shared" si="3"/>
        <v>-4.8367528884813993E-3</v>
      </c>
      <c r="K79" s="21">
        <f t="shared" si="3"/>
        <v>-2.0761592354960889E-3</v>
      </c>
      <c r="L79" s="21">
        <f t="shared" si="2"/>
        <v>-0.15942301869705844</v>
      </c>
    </row>
    <row r="80" spans="1:12">
      <c r="A80" s="9" t="s">
        <v>28</v>
      </c>
      <c r="B80" s="21">
        <f t="shared" si="3"/>
        <v>-0.33973622677113635</v>
      </c>
      <c r="C80" s="21">
        <f t="shared" si="3"/>
        <v>-0.13386188212394456</v>
      </c>
      <c r="D80" s="21">
        <f t="shared" si="3"/>
        <v>-2.9480046118603997E-2</v>
      </c>
      <c r="E80" s="21">
        <f t="shared" si="3"/>
        <v>-2.105063327088752E-2</v>
      </c>
      <c r="F80" s="21">
        <f t="shared" si="3"/>
        <v>-2.411209851513485E-2</v>
      </c>
      <c r="G80" s="21">
        <f t="shared" si="3"/>
        <v>-3.8359240632534597E-2</v>
      </c>
      <c r="H80" s="21">
        <f t="shared" si="3"/>
        <v>-3.8220067624342491E-2</v>
      </c>
      <c r="I80" s="21">
        <f t="shared" si="3"/>
        <v>-2.7639435985058469E-2</v>
      </c>
      <c r="J80" s="21">
        <f t="shared" si="3"/>
        <v>-7.0428013861909555E-3</v>
      </c>
      <c r="K80" s="21">
        <f t="shared" si="3"/>
        <v>-1.0714181838435088E-2</v>
      </c>
      <c r="L80" s="21">
        <f t="shared" si="2"/>
        <v>-0.14608782598169645</v>
      </c>
    </row>
    <row r="81" spans="1:12">
      <c r="A81" s="9" t="s">
        <v>29</v>
      </c>
      <c r="B81" s="21">
        <f t="shared" si="3"/>
        <v>-0.22336381178303411</v>
      </c>
      <c r="C81" s="21">
        <f t="shared" si="3"/>
        <v>-1.8451206134601605E-2</v>
      </c>
      <c r="D81" s="21">
        <f t="shared" si="3"/>
        <v>7.2488384882478218E-2</v>
      </c>
      <c r="E81" s="21">
        <f t="shared" si="3"/>
        <v>4.556519359975475E-2</v>
      </c>
      <c r="F81" s="21">
        <f t="shared" si="3"/>
        <v>-1.6541212852049014E-2</v>
      </c>
      <c r="G81" s="21">
        <f t="shared" si="3"/>
        <v>-3.635387228132414E-2</v>
      </c>
      <c r="H81" s="21">
        <f t="shared" si="3"/>
        <v>-4.2872695976794883E-2</v>
      </c>
      <c r="I81" s="21">
        <f t="shared" si="3"/>
        <v>-3.3603662216250108E-2</v>
      </c>
      <c r="J81" s="21">
        <f t="shared" si="3"/>
        <v>-2.0259853742168765E-2</v>
      </c>
      <c r="K81" s="21">
        <f t="shared" si="3"/>
        <v>-2.1762363437002996E-2</v>
      </c>
      <c r="L81" s="21">
        <f t="shared" si="2"/>
        <v>-0.17139366050558991</v>
      </c>
    </row>
    <row r="82" spans="1:12">
      <c r="A82" s="9" t="s">
        <v>30</v>
      </c>
      <c r="B82" s="21">
        <f t="shared" si="3"/>
        <v>-0.45543755531261443</v>
      </c>
      <c r="C82" s="21">
        <f t="shared" si="3"/>
        <v>-0.2776295405130198</v>
      </c>
      <c r="D82" s="21">
        <f t="shared" si="3"/>
        <v>1.7852018383074153E-2</v>
      </c>
      <c r="E82" s="21">
        <f t="shared" si="3"/>
        <v>8.4577273538730235E-2</v>
      </c>
      <c r="F82" s="21">
        <f t="shared" si="3"/>
        <v>-1.4752495745072647E-2</v>
      </c>
      <c r="G82" s="21">
        <f t="shared" si="3"/>
        <v>-1.3771959228780162E-2</v>
      </c>
      <c r="H82" s="21">
        <f t="shared" si="3"/>
        <v>-8.5551429193526651E-3</v>
      </c>
      <c r="I82" s="21">
        <f t="shared" si="3"/>
        <v>-3.3869916076994411E-2</v>
      </c>
      <c r="J82" s="21">
        <f t="shared" si="3"/>
        <v>-5.2746987176499616E-3</v>
      </c>
      <c r="K82" s="21">
        <f t="shared" si="3"/>
        <v>1.0918101349086662E-3</v>
      </c>
      <c r="L82" s="21">
        <f t="shared" si="2"/>
        <v>-7.513240255294118E-2</v>
      </c>
    </row>
    <row r="83" spans="1:12">
      <c r="A83" s="9" t="s">
        <v>31</v>
      </c>
      <c r="B83" s="21">
        <f t="shared" si="3"/>
        <v>-0.27023203169213428</v>
      </c>
      <c r="C83" s="21">
        <f t="shared" si="3"/>
        <v>-0.17727437477346841</v>
      </c>
      <c r="D83" s="21">
        <f t="shared" si="3"/>
        <v>-0.10037655071586649</v>
      </c>
      <c r="E83" s="21">
        <f t="shared" si="3"/>
        <v>-6.5441447299365407E-2</v>
      </c>
      <c r="F83" s="21">
        <f t="shared" si="3"/>
        <v>-6.4555906717915779E-2</v>
      </c>
      <c r="G83" s="21">
        <f t="shared" si="3"/>
        <v>-7.8182737469267405E-2</v>
      </c>
      <c r="H83" s="21">
        <f t="shared" si="3"/>
        <v>-5.7323825236384796E-2</v>
      </c>
      <c r="I83" s="21">
        <f t="shared" si="3"/>
        <v>-2.2931286645986759E-2</v>
      </c>
      <c r="J83" s="21">
        <f t="shared" si="3"/>
        <v>2.3462779664273903E-3</v>
      </c>
      <c r="K83" s="21">
        <f t="shared" si="3"/>
        <v>-8.7695979907120858E-4</v>
      </c>
      <c r="L83" s="21">
        <f t="shared" si="2"/>
        <v>-0.22152443790219856</v>
      </c>
    </row>
    <row r="84" spans="1:12">
      <c r="A84" s="9" t="s">
        <v>32</v>
      </c>
      <c r="B84" s="21">
        <f t="shared" ref="B84:K92" si="4">C36-B36</f>
        <v>-0.33480396008485869</v>
      </c>
      <c r="C84" s="21">
        <f t="shared" si="4"/>
        <v>-9.9892381885219983E-2</v>
      </c>
      <c r="D84" s="21">
        <f t="shared" si="4"/>
        <v>6.0374230521106131E-2</v>
      </c>
      <c r="E84" s="21">
        <f t="shared" si="4"/>
        <v>0.10002384754100246</v>
      </c>
      <c r="F84" s="21">
        <f t="shared" si="4"/>
        <v>2.2735218225728993E-3</v>
      </c>
      <c r="G84" s="21">
        <f t="shared" si="4"/>
        <v>-2.3789252774899516E-2</v>
      </c>
      <c r="H84" s="21">
        <f t="shared" si="4"/>
        <v>-3.074054624310163E-2</v>
      </c>
      <c r="I84" s="21">
        <f t="shared" si="4"/>
        <v>-1.9322601843308362E-2</v>
      </c>
      <c r="J84" s="21">
        <f t="shared" si="4"/>
        <v>-7.9378676222279232E-3</v>
      </c>
      <c r="K84" s="21">
        <f t="shared" si="4"/>
        <v>-1.2634928091143749E-2</v>
      </c>
      <c r="L84" s="21">
        <f t="shared" si="2"/>
        <v>-9.2151674752108281E-2</v>
      </c>
    </row>
    <row r="85" spans="1:12">
      <c r="A85" s="9" t="s">
        <v>33</v>
      </c>
      <c r="B85" s="21">
        <f t="shared" si="4"/>
        <v>-0.27825464949928458</v>
      </c>
      <c r="C85" s="21">
        <f t="shared" si="4"/>
        <v>-0.17450980392156845</v>
      </c>
      <c r="D85" s="21">
        <f t="shared" si="4"/>
        <v>-4.7054258847874397E-2</v>
      </c>
      <c r="E85" s="21">
        <f t="shared" si="4"/>
        <v>-9.5797561984009239E-2</v>
      </c>
      <c r="F85" s="21">
        <f t="shared" si="4"/>
        <v>-8.3776598405731484E-3</v>
      </c>
      <c r="G85" s="21">
        <f t="shared" si="4"/>
        <v>5.8957625357161092E-3</v>
      </c>
      <c r="H85" s="21">
        <f t="shared" si="4"/>
        <v>1.1201394873090464E-3</v>
      </c>
      <c r="I85" s="21">
        <f t="shared" si="4"/>
        <v>2.3007743804259739E-3</v>
      </c>
      <c r="J85" s="21">
        <f t="shared" si="4"/>
        <v>5.1313933800343214E-3</v>
      </c>
      <c r="K85" s="21">
        <f t="shared" si="4"/>
        <v>8.4149735211171972E-3</v>
      </c>
      <c r="L85" s="21">
        <f t="shared" si="2"/>
        <v>1.44853834640295E-2</v>
      </c>
    </row>
    <row r="86" spans="1:12">
      <c r="A86" s="11"/>
      <c r="B86" s="87"/>
      <c r="C86" s="87"/>
      <c r="D86" s="87"/>
      <c r="E86" s="88"/>
      <c r="F86" s="87"/>
      <c r="G86" s="87"/>
      <c r="H86" s="87"/>
      <c r="I86" s="87"/>
      <c r="J86" s="87"/>
      <c r="K86" s="87"/>
      <c r="L86" s="16"/>
    </row>
    <row r="87" spans="1:12">
      <c r="A87" s="3" t="s">
        <v>34</v>
      </c>
      <c r="B87" s="20">
        <f t="shared" si="4"/>
        <v>-0.38388627747173887</v>
      </c>
      <c r="C87" s="20">
        <f t="shared" si="4"/>
        <v>-0.16960862628943607</v>
      </c>
      <c r="D87" s="20">
        <f t="shared" si="4"/>
        <v>-3.1062496940370998E-2</v>
      </c>
      <c r="E87" s="20">
        <f t="shared" si="4"/>
        <v>3.2407262874301956E-2</v>
      </c>
      <c r="F87" s="20">
        <f t="shared" si="4"/>
        <v>-1.8526571563753258E-2</v>
      </c>
      <c r="G87" s="20">
        <f t="shared" si="4"/>
        <v>-9.0416427619262052E-3</v>
      </c>
      <c r="H87" s="20">
        <f t="shared" si="4"/>
        <v>-5.1288266058477916E-3</v>
      </c>
      <c r="I87" s="20">
        <f t="shared" si="4"/>
        <v>1.3422097106635E-2</v>
      </c>
      <c r="J87" s="20">
        <f t="shared" si="4"/>
        <v>2.344774179727338E-2</v>
      </c>
      <c r="K87" s="20">
        <f t="shared" si="4"/>
        <v>3.1616638763282356E-2</v>
      </c>
      <c r="L87" s="20">
        <f t="shared" si="2"/>
        <v>3.5789436735663482E-2</v>
      </c>
    </row>
    <row r="88" spans="1:12">
      <c r="A88" s="9" t="s">
        <v>35</v>
      </c>
      <c r="B88" s="21">
        <f t="shared" si="4"/>
        <v>-0.36444815019029342</v>
      </c>
      <c r="C88" s="21">
        <f t="shared" si="4"/>
        <v>-0.16587312900926587</v>
      </c>
      <c r="D88" s="21">
        <f t="shared" si="4"/>
        <v>4.9419925582534496E-3</v>
      </c>
      <c r="E88" s="21">
        <f t="shared" si="4"/>
        <v>5.1354826512631124E-2</v>
      </c>
      <c r="F88" s="21">
        <f t="shared" si="4"/>
        <v>-3.1204251886098433E-2</v>
      </c>
      <c r="G88" s="21">
        <f t="shared" si="4"/>
        <v>-1.9653484569914781E-2</v>
      </c>
      <c r="H88" s="21">
        <f t="shared" si="4"/>
        <v>-2.5692293277495004E-3</v>
      </c>
      <c r="I88" s="21">
        <f t="shared" si="4"/>
        <v>2.5024318472231855E-2</v>
      </c>
      <c r="J88" s="21">
        <f t="shared" si="4"/>
        <v>2.1930875879781819E-2</v>
      </c>
      <c r="K88" s="21">
        <f t="shared" si="4"/>
        <v>2.9067608571101022E-2</v>
      </c>
      <c r="L88" s="21">
        <f t="shared" si="2"/>
        <v>2.2595837139351982E-2</v>
      </c>
    </row>
    <row r="89" spans="1:12">
      <c r="A89" s="9" t="s">
        <v>36</v>
      </c>
      <c r="B89" s="21">
        <f t="shared" si="4"/>
        <v>-0.3728451082131512</v>
      </c>
      <c r="C89" s="21">
        <f t="shared" si="4"/>
        <v>-0.17147723610919297</v>
      </c>
      <c r="D89" s="21">
        <f t="shared" si="4"/>
        <v>-7.8499861493809941E-2</v>
      </c>
      <c r="E89" s="21">
        <f t="shared" si="4"/>
        <v>1.8902533938735644E-2</v>
      </c>
      <c r="F89" s="21">
        <f t="shared" si="4"/>
        <v>-1.6849222456267743E-2</v>
      </c>
      <c r="G89" s="21">
        <f t="shared" si="4"/>
        <v>-3.1255912444040579E-2</v>
      </c>
      <c r="H89" s="21">
        <f t="shared" si="4"/>
        <v>-2.5658029001547344E-2</v>
      </c>
      <c r="I89" s="21">
        <f t="shared" si="4"/>
        <v>-9.8878889120208591E-3</v>
      </c>
      <c r="J89" s="21">
        <f t="shared" si="4"/>
        <v>2.1618907774181739E-2</v>
      </c>
      <c r="K89" s="21">
        <f t="shared" si="4"/>
        <v>3.0948834950267567E-2</v>
      </c>
      <c r="L89" s="21">
        <f t="shared" si="2"/>
        <v>-3.1083310089427219E-2</v>
      </c>
    </row>
    <row r="90" spans="1:12">
      <c r="A90" s="9" t="s">
        <v>37</v>
      </c>
      <c r="B90" s="21">
        <f t="shared" si="4"/>
        <v>-0.40542284976093912</v>
      </c>
      <c r="C90" s="21">
        <f t="shared" si="4"/>
        <v>-0.17021796640840448</v>
      </c>
      <c r="D90" s="21">
        <f t="shared" si="4"/>
        <v>-5.8612066508024085E-2</v>
      </c>
      <c r="E90" s="21">
        <f t="shared" si="4"/>
        <v>1.8166449928439743E-2</v>
      </c>
      <c r="F90" s="21">
        <f t="shared" si="4"/>
        <v>-7.247701512563598E-3</v>
      </c>
      <c r="G90" s="21">
        <f t="shared" si="4"/>
        <v>6.1045749140586913E-3</v>
      </c>
      <c r="H90" s="21">
        <f t="shared" si="4"/>
        <v>-1.1689352501136341E-3</v>
      </c>
      <c r="I90" s="21">
        <f t="shared" si="4"/>
        <v>8.7873448994724157E-3</v>
      </c>
      <c r="J90" s="21">
        <f t="shared" si="4"/>
        <v>2.6169462021602197E-2</v>
      </c>
      <c r="K90" s="21">
        <f t="shared" si="4"/>
        <v>3.5104038507806745E-2</v>
      </c>
      <c r="L90" s="21">
        <f t="shared" si="2"/>
        <v>6.7748783580262817E-2</v>
      </c>
    </row>
    <row r="91" spans="1:12">
      <c r="A91" s="11"/>
      <c r="B91" s="116"/>
      <c r="C91" s="116"/>
      <c r="D91" s="116"/>
      <c r="E91" s="117"/>
      <c r="F91" s="116"/>
      <c r="G91" s="116"/>
      <c r="H91" s="116"/>
      <c r="I91" s="116"/>
      <c r="J91" s="116"/>
      <c r="K91" s="116"/>
      <c r="L91" s="22"/>
    </row>
    <row r="92" spans="1:12">
      <c r="A92" s="3" t="s">
        <v>38</v>
      </c>
      <c r="B92" s="20">
        <f t="shared" si="4"/>
        <v>-0.29119089373257179</v>
      </c>
      <c r="C92" s="20">
        <f t="shared" si="4"/>
        <v>-6.2098771802141073E-2</v>
      </c>
      <c r="D92" s="20">
        <f t="shared" si="4"/>
        <v>8.3267134977247359E-3</v>
      </c>
      <c r="E92" s="20">
        <f t="shared" si="4"/>
        <v>4.917507869886073E-2</v>
      </c>
      <c r="F92" s="20">
        <f t="shared" si="4"/>
        <v>-6.0967588702189879E-3</v>
      </c>
      <c r="G92" s="20">
        <f t="shared" si="4"/>
        <v>-1.2993207424807807E-2</v>
      </c>
      <c r="H92" s="20">
        <f t="shared" si="4"/>
        <v>-1.5543745629153616E-2</v>
      </c>
      <c r="I92" s="20">
        <f t="shared" si="4"/>
        <v>-4.702050341208075E-3</v>
      </c>
      <c r="J92" s="20">
        <f t="shared" si="4"/>
        <v>-4.9313137273920837E-3</v>
      </c>
      <c r="K92" s="20">
        <f t="shared" si="4"/>
        <v>8.5119142316525398E-3</v>
      </c>
      <c r="L92" s="20">
        <f t="shared" si="2"/>
        <v>-3.5755161761128029E-2</v>
      </c>
    </row>
    <row r="93" spans="1:12">
      <c r="A93" s="42"/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2"/>
    </row>
    <row r="94" spans="1:12">
      <c r="A94" s="42"/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2"/>
    </row>
    <row r="95" spans="1:12">
      <c r="A95" s="42"/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2"/>
    </row>
    <row r="96" spans="1:12">
      <c r="B96" s="55"/>
      <c r="C96" s="55"/>
      <c r="D96" s="55"/>
      <c r="E96" s="56"/>
      <c r="F96" s="56"/>
      <c r="G96" s="56"/>
    </row>
    <row r="97" spans="2:12">
      <c r="B97" s="150"/>
      <c r="C97" s="150"/>
      <c r="D97" s="150"/>
      <c r="E97" s="150"/>
      <c r="F97" s="150"/>
      <c r="G97" s="150"/>
      <c r="H97" s="150"/>
      <c r="I97" s="150"/>
      <c r="J97" s="150"/>
      <c r="K97" s="150"/>
      <c r="L97" s="150"/>
    </row>
    <row r="98" spans="2:12" customFormat="1"/>
    <row r="99" spans="2:12" customFormat="1"/>
    <row r="100" spans="2:12" customFormat="1"/>
    <row r="101" spans="2:12" customFormat="1"/>
    <row r="102" spans="2:12" customFormat="1"/>
    <row r="103" spans="2:12" customFormat="1"/>
    <row r="104" spans="2:12" customFormat="1"/>
    <row r="105" spans="2:12" customFormat="1"/>
    <row r="106" spans="2:12" customFormat="1"/>
    <row r="107" spans="2:12" customFormat="1"/>
    <row r="108" spans="2:12" customFormat="1"/>
    <row r="109" spans="2:12" customFormat="1"/>
    <row r="110" spans="2:12" customFormat="1"/>
    <row r="111" spans="2:12" customFormat="1"/>
    <row r="112" spans="2:12" customFormat="1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  <row r="130" customFormat="1"/>
    <row r="131" customFormat="1"/>
    <row r="132" customFormat="1"/>
    <row r="133" customFormat="1"/>
    <row r="134" customFormat="1"/>
    <row r="135" customFormat="1"/>
    <row r="136" customFormat="1"/>
    <row r="137" customFormat="1"/>
    <row r="138" customFormat="1"/>
    <row r="139" customFormat="1"/>
    <row r="140" customFormat="1"/>
    <row r="141" customFormat="1"/>
    <row r="142" customFormat="1"/>
    <row r="143" customFormat="1"/>
    <row r="144" customFormat="1"/>
    <row r="145" customFormat="1"/>
    <row r="146" customFormat="1"/>
    <row r="147" customFormat="1"/>
    <row r="148" customFormat="1"/>
    <row r="149" customFormat="1"/>
    <row r="150" customFormat="1"/>
    <row r="151" customFormat="1"/>
    <row r="152" customFormat="1"/>
    <row r="153" customFormat="1"/>
    <row r="154" customFormat="1"/>
    <row r="155" customFormat="1"/>
    <row r="156" customFormat="1"/>
    <row r="157" customFormat="1"/>
    <row r="158" customFormat="1"/>
    <row r="159" customFormat="1"/>
    <row r="160" customFormat="1"/>
    <row r="161" customFormat="1"/>
    <row r="162" customFormat="1"/>
    <row r="163" customFormat="1"/>
    <row r="164" customFormat="1"/>
    <row r="165" customFormat="1"/>
    <row r="166" customFormat="1"/>
    <row r="167" customFormat="1"/>
    <row r="168" customFormat="1"/>
    <row r="169" customFormat="1"/>
    <row r="170" customFormat="1"/>
    <row r="171" customFormat="1"/>
    <row r="172" customFormat="1"/>
    <row r="173" customFormat="1"/>
    <row r="174" customFormat="1"/>
    <row r="175" customFormat="1"/>
    <row r="176" customFormat="1"/>
    <row r="177" customFormat="1"/>
    <row r="178" customFormat="1"/>
    <row r="179" customFormat="1"/>
    <row r="180" customFormat="1"/>
    <row r="181" customFormat="1"/>
    <row r="182" customFormat="1"/>
    <row r="183" customFormat="1"/>
    <row r="184" customFormat="1"/>
    <row r="185" customFormat="1"/>
    <row r="186" customFormat="1"/>
    <row r="187" customFormat="1"/>
    <row r="188" customFormat="1"/>
    <row r="189" customFormat="1"/>
    <row r="190" customFormat="1"/>
    <row r="191" customFormat="1"/>
    <row r="192" customFormat="1"/>
    <row r="193" customFormat="1"/>
    <row r="194" customFormat="1"/>
    <row r="195" customFormat="1"/>
    <row r="196" customFormat="1"/>
    <row r="197" customFormat="1"/>
    <row r="198" customFormat="1"/>
    <row r="199" customFormat="1"/>
    <row r="200" customFormat="1"/>
    <row r="201" customFormat="1"/>
    <row r="202" customFormat="1"/>
    <row r="203" customFormat="1"/>
    <row r="204" customFormat="1"/>
    <row r="205" customFormat="1"/>
    <row r="206" customFormat="1"/>
    <row r="207" customFormat="1"/>
    <row r="208" customFormat="1"/>
    <row r="209" customFormat="1"/>
    <row r="210" customFormat="1"/>
    <row r="211" customFormat="1"/>
    <row r="212" customFormat="1"/>
    <row r="213" customFormat="1"/>
    <row r="214" customFormat="1"/>
    <row r="215" customFormat="1"/>
    <row r="216" customFormat="1"/>
    <row r="217" customFormat="1"/>
    <row r="218" customFormat="1"/>
    <row r="219" customFormat="1"/>
    <row r="220" customFormat="1"/>
    <row r="221" customFormat="1"/>
    <row r="222" customFormat="1"/>
    <row r="223" customFormat="1"/>
    <row r="224" customFormat="1"/>
    <row r="225" customFormat="1"/>
    <row r="226" customFormat="1"/>
    <row r="227" customFormat="1"/>
    <row r="228" customFormat="1"/>
    <row r="229" customFormat="1"/>
    <row r="230" customFormat="1"/>
    <row r="231" customFormat="1"/>
    <row r="232" customFormat="1"/>
    <row r="233" customFormat="1"/>
    <row r="234" customFormat="1"/>
    <row r="235" customFormat="1"/>
    <row r="236" customFormat="1"/>
    <row r="237" customFormat="1"/>
    <row r="238" customFormat="1"/>
    <row r="239" customFormat="1"/>
    <row r="240" customFormat="1"/>
    <row r="241" spans="2:4" customFormat="1"/>
    <row r="242" spans="2:4" customFormat="1"/>
    <row r="243" spans="2:4" customFormat="1"/>
    <row r="244" spans="2:4" customFormat="1"/>
    <row r="245" spans="2:4" customFormat="1"/>
    <row r="246" spans="2:4" customFormat="1"/>
    <row r="247" spans="2:4" customFormat="1"/>
    <row r="248" spans="2:4" customFormat="1"/>
    <row r="249" spans="2:4" customFormat="1"/>
    <row r="250" spans="2:4">
      <c r="B250" s="60"/>
      <c r="C250" s="60"/>
      <c r="D250" s="43"/>
    </row>
    <row r="251" spans="2:4">
      <c r="B251" s="60"/>
      <c r="C251" s="60"/>
      <c r="D251" s="43"/>
    </row>
    <row r="252" spans="2:4">
      <c r="B252" s="60"/>
      <c r="C252" s="60"/>
      <c r="D252" s="43"/>
    </row>
    <row r="253" spans="2:4">
      <c r="B253" s="60"/>
      <c r="C253" s="60"/>
      <c r="D253" s="43"/>
    </row>
    <row r="254" spans="2:4">
      <c r="B254" s="60"/>
      <c r="C254" s="60"/>
      <c r="D254" s="43"/>
    </row>
    <row r="255" spans="2:4">
      <c r="B255" s="60"/>
      <c r="C255" s="60"/>
      <c r="D255" s="43"/>
    </row>
    <row r="256" spans="2:4">
      <c r="B256" s="60"/>
      <c r="C256" s="60"/>
      <c r="D256" s="43"/>
    </row>
    <row r="257" spans="2:4">
      <c r="B257" s="60"/>
      <c r="C257" s="60"/>
      <c r="D257" s="43"/>
    </row>
    <row r="258" spans="2:4">
      <c r="B258" s="60"/>
      <c r="C258" s="60"/>
      <c r="D258" s="43"/>
    </row>
    <row r="259" spans="2:4">
      <c r="B259" s="60"/>
      <c r="C259" s="60"/>
      <c r="D259" s="43"/>
    </row>
    <row r="260" spans="2:4">
      <c r="B260" s="60"/>
      <c r="C260" s="60"/>
      <c r="D260" s="43"/>
    </row>
    <row r="261" spans="2:4">
      <c r="B261" s="60"/>
      <c r="C261" s="60"/>
      <c r="D261" s="43"/>
    </row>
    <row r="262" spans="2:4">
      <c r="B262" s="60"/>
      <c r="C262" s="60"/>
      <c r="D262" s="43"/>
    </row>
    <row r="263" spans="2:4">
      <c r="B263" s="60"/>
      <c r="C263" s="60"/>
      <c r="D263" s="43"/>
    </row>
    <row r="264" spans="2:4">
      <c r="B264" s="60"/>
      <c r="C264" s="60"/>
      <c r="D264" s="43"/>
    </row>
    <row r="265" spans="2:4">
      <c r="B265" s="60"/>
      <c r="C265" s="60"/>
      <c r="D265" s="43"/>
    </row>
    <row r="266" spans="2:4">
      <c r="B266" s="60"/>
      <c r="C266" s="60"/>
      <c r="D266" s="43"/>
    </row>
    <row r="267" spans="2:4">
      <c r="B267" s="60"/>
      <c r="C267" s="60"/>
      <c r="D267" s="43"/>
    </row>
    <row r="268" spans="2:4">
      <c r="B268" s="60"/>
      <c r="C268" s="60"/>
      <c r="D268" s="43"/>
    </row>
    <row r="269" spans="2:4">
      <c r="B269" s="60"/>
      <c r="C269" s="60"/>
      <c r="D269" s="43"/>
    </row>
    <row r="270" spans="2:4">
      <c r="B270" s="60"/>
      <c r="C270" s="60"/>
      <c r="D270" s="43"/>
    </row>
    <row r="271" spans="2:4">
      <c r="B271" s="60"/>
      <c r="C271" s="60"/>
      <c r="D271" s="43"/>
    </row>
    <row r="272" spans="2:4">
      <c r="B272" s="60"/>
      <c r="C272" s="60"/>
      <c r="D272" s="43"/>
    </row>
    <row r="273" spans="2:4">
      <c r="B273" s="60"/>
      <c r="C273" s="60"/>
      <c r="D273" s="43"/>
    </row>
    <row r="274" spans="2:4">
      <c r="B274" s="60"/>
      <c r="C274" s="60"/>
      <c r="D274" s="43"/>
    </row>
    <row r="275" spans="2:4">
      <c r="B275" s="60"/>
      <c r="C275" s="60"/>
      <c r="D275" s="43"/>
    </row>
    <row r="276" spans="2:4">
      <c r="B276" s="60"/>
      <c r="C276" s="60"/>
      <c r="D276" s="43"/>
    </row>
    <row r="277" spans="2:4">
      <c r="B277" s="60"/>
      <c r="C277" s="60"/>
      <c r="D277" s="43"/>
    </row>
    <row r="278" spans="2:4">
      <c r="B278" s="60"/>
      <c r="C278" s="60"/>
      <c r="D278" s="43"/>
    </row>
    <row r="279" spans="2:4">
      <c r="B279" s="60"/>
      <c r="C279" s="60"/>
      <c r="D279" s="43"/>
    </row>
    <row r="280" spans="2:4">
      <c r="B280" s="60"/>
      <c r="C280" s="60"/>
      <c r="D280" s="43"/>
    </row>
    <row r="281" spans="2:4">
      <c r="B281" s="60"/>
      <c r="C281" s="60"/>
      <c r="D281" s="43"/>
    </row>
    <row r="282" spans="2:4">
      <c r="B282" s="60"/>
      <c r="C282" s="60"/>
      <c r="D282" s="43"/>
    </row>
    <row r="283" spans="2:4">
      <c r="B283" s="60"/>
      <c r="C283" s="60"/>
      <c r="D283" s="43"/>
    </row>
    <row r="284" spans="2:4">
      <c r="B284" s="60"/>
      <c r="C284" s="60"/>
      <c r="D284" s="43"/>
    </row>
    <row r="285" spans="2:4">
      <c r="B285" s="60"/>
      <c r="C285" s="60"/>
      <c r="D285" s="43"/>
    </row>
    <row r="286" spans="2:4">
      <c r="B286" s="60"/>
      <c r="C286" s="60"/>
      <c r="D286" s="43"/>
    </row>
    <row r="287" spans="2:4">
      <c r="B287" s="60"/>
      <c r="C287" s="60"/>
      <c r="D287" s="43"/>
    </row>
    <row r="288" spans="2:4">
      <c r="B288" s="60"/>
      <c r="C288" s="60"/>
      <c r="D288" s="43"/>
    </row>
    <row r="289" spans="2:4">
      <c r="B289" s="60"/>
      <c r="C289" s="60"/>
      <c r="D289" s="43"/>
    </row>
    <row r="290" spans="2:4">
      <c r="B290" s="60"/>
      <c r="C290" s="60"/>
      <c r="D290" s="43"/>
    </row>
    <row r="291" spans="2:4">
      <c r="B291" s="60"/>
      <c r="C291" s="60"/>
      <c r="D291" s="43"/>
    </row>
    <row r="292" spans="2:4">
      <c r="B292" s="60"/>
      <c r="C292" s="60"/>
      <c r="D292" s="43"/>
    </row>
    <row r="293" spans="2:4">
      <c r="B293" s="60"/>
      <c r="C293" s="60"/>
      <c r="D293" s="43"/>
    </row>
    <row r="294" spans="2:4">
      <c r="B294" s="60"/>
      <c r="C294" s="60"/>
      <c r="D294" s="43"/>
    </row>
    <row r="295" spans="2:4">
      <c r="B295" s="60"/>
      <c r="C295" s="60"/>
      <c r="D295" s="43"/>
    </row>
    <row r="296" spans="2:4">
      <c r="B296" s="60"/>
      <c r="C296" s="60"/>
      <c r="D296" s="43"/>
    </row>
    <row r="297" spans="2:4">
      <c r="B297" s="60"/>
      <c r="C297" s="60"/>
      <c r="D297" s="43"/>
    </row>
    <row r="298" spans="2:4">
      <c r="B298" s="60"/>
      <c r="C298" s="60"/>
      <c r="D298" s="43"/>
    </row>
    <row r="299" spans="2:4">
      <c r="B299" s="60"/>
      <c r="C299" s="60"/>
      <c r="D299" s="43"/>
    </row>
    <row r="300" spans="2:4">
      <c r="B300" s="60"/>
      <c r="C300" s="60"/>
      <c r="D300" s="43"/>
    </row>
    <row r="301" spans="2:4">
      <c r="B301" s="60"/>
      <c r="C301" s="60"/>
      <c r="D301" s="43"/>
    </row>
    <row r="302" spans="2:4">
      <c r="B302" s="60"/>
      <c r="C302" s="60"/>
      <c r="D302" s="43"/>
    </row>
    <row r="303" spans="2:4">
      <c r="B303" s="60"/>
      <c r="C303" s="60"/>
      <c r="D303" s="43"/>
    </row>
    <row r="304" spans="2:4">
      <c r="B304" s="60"/>
      <c r="C304" s="60"/>
      <c r="D304" s="43"/>
    </row>
    <row r="305" spans="2:4">
      <c r="B305" s="60"/>
      <c r="C305" s="60"/>
      <c r="D305" s="43"/>
    </row>
    <row r="306" spans="2:4">
      <c r="B306" s="60"/>
      <c r="C306" s="60"/>
      <c r="D306" s="43"/>
    </row>
    <row r="307" spans="2:4">
      <c r="B307" s="60"/>
      <c r="C307" s="60"/>
      <c r="D307" s="43"/>
    </row>
    <row r="308" spans="2:4">
      <c r="B308" s="60"/>
      <c r="C308" s="60"/>
      <c r="D308" s="43"/>
    </row>
    <row r="309" spans="2:4">
      <c r="B309" s="60"/>
      <c r="C309" s="60"/>
      <c r="D309" s="43"/>
    </row>
    <row r="310" spans="2:4">
      <c r="B310" s="60"/>
      <c r="C310" s="60"/>
      <c r="D310" s="43"/>
    </row>
    <row r="311" spans="2:4">
      <c r="B311" s="60"/>
      <c r="C311" s="60"/>
      <c r="D311" s="43"/>
    </row>
    <row r="312" spans="2:4">
      <c r="B312" s="60"/>
      <c r="C312" s="60"/>
      <c r="D312" s="43"/>
    </row>
    <row r="313" spans="2:4">
      <c r="B313" s="60"/>
      <c r="C313" s="60"/>
      <c r="D313" s="43"/>
    </row>
    <row r="314" spans="2:4">
      <c r="B314" s="60"/>
      <c r="C314" s="60"/>
      <c r="D314" s="43"/>
    </row>
    <row r="315" spans="2:4">
      <c r="B315" s="60"/>
      <c r="C315" s="60"/>
      <c r="D315" s="43"/>
    </row>
    <row r="316" spans="2:4">
      <c r="B316" s="60"/>
      <c r="C316" s="60"/>
      <c r="D316" s="43"/>
    </row>
    <row r="317" spans="2:4">
      <c r="D317" s="70"/>
    </row>
    <row r="318" spans="2:4">
      <c r="D318" s="70"/>
    </row>
    <row r="319" spans="2:4">
      <c r="D319" s="70"/>
    </row>
    <row r="320" spans="2:4">
      <c r="D320" s="70"/>
    </row>
    <row r="321" spans="4:4">
      <c r="D321" s="70"/>
    </row>
    <row r="322" spans="4:4">
      <c r="D322" s="70"/>
    </row>
    <row r="323" spans="4:4">
      <c r="D323" s="70"/>
    </row>
    <row r="324" spans="4:4">
      <c r="D324" s="70"/>
    </row>
    <row r="325" spans="4:4">
      <c r="D325" s="70"/>
    </row>
    <row r="326" spans="4:4">
      <c r="D326" s="70"/>
    </row>
    <row r="327" spans="4:4">
      <c r="D327" s="70"/>
    </row>
    <row r="328" spans="4:4">
      <c r="D328" s="70"/>
    </row>
    <row r="329" spans="4:4">
      <c r="D329" s="70"/>
    </row>
    <row r="330" spans="4:4">
      <c r="D330" s="70"/>
    </row>
    <row r="331" spans="4:4">
      <c r="D331" s="70"/>
    </row>
    <row r="332" spans="4:4">
      <c r="D332" s="70"/>
    </row>
    <row r="333" spans="4:4">
      <c r="D333" s="70"/>
    </row>
    <row r="334" spans="4:4">
      <c r="D334" s="70"/>
    </row>
    <row r="335" spans="4:4">
      <c r="D335" s="70"/>
    </row>
    <row r="336" spans="4:4">
      <c r="D336" s="70"/>
    </row>
    <row r="337" spans="4:4">
      <c r="D337" s="70"/>
    </row>
    <row r="338" spans="4:4">
      <c r="D338" s="70"/>
    </row>
    <row r="339" spans="4:4">
      <c r="D339" s="70"/>
    </row>
    <row r="340" spans="4:4">
      <c r="D340" s="70"/>
    </row>
    <row r="341" spans="4:4">
      <c r="D341" s="70"/>
    </row>
    <row r="342" spans="4:4">
      <c r="D342" s="70"/>
    </row>
    <row r="343" spans="4:4">
      <c r="D343" s="70"/>
    </row>
    <row r="344" spans="4:4">
      <c r="D344" s="70"/>
    </row>
    <row r="345" spans="4:4">
      <c r="D345" s="70"/>
    </row>
    <row r="346" spans="4:4">
      <c r="D346" s="70"/>
    </row>
    <row r="347" spans="4:4">
      <c r="D347" s="70"/>
    </row>
    <row r="348" spans="4:4">
      <c r="D348" s="70"/>
    </row>
    <row r="349" spans="4:4">
      <c r="D349" s="70"/>
    </row>
    <row r="350" spans="4:4">
      <c r="D350" s="70"/>
    </row>
    <row r="351" spans="4:4">
      <c r="D351" s="70"/>
    </row>
    <row r="352" spans="4:4">
      <c r="D352" s="70"/>
    </row>
    <row r="353" spans="4:4">
      <c r="D353" s="70"/>
    </row>
    <row r="354" spans="4:4">
      <c r="D354" s="70"/>
    </row>
    <row r="355" spans="4:4">
      <c r="D355" s="70"/>
    </row>
    <row r="356" spans="4:4">
      <c r="D356" s="70"/>
    </row>
    <row r="357" spans="4:4">
      <c r="D357" s="70"/>
    </row>
    <row r="358" spans="4:4">
      <c r="D358" s="70"/>
    </row>
    <row r="359" spans="4:4">
      <c r="D359" s="70"/>
    </row>
    <row r="360" spans="4:4">
      <c r="D360" s="70"/>
    </row>
    <row r="361" spans="4:4">
      <c r="D361" s="70"/>
    </row>
    <row r="362" spans="4:4">
      <c r="D362" s="70"/>
    </row>
    <row r="363" spans="4:4">
      <c r="D363" s="70"/>
    </row>
    <row r="364" spans="4:4">
      <c r="D364" s="70"/>
    </row>
    <row r="365" spans="4:4">
      <c r="D365" s="70"/>
    </row>
    <row r="366" spans="4:4">
      <c r="D366" s="70"/>
    </row>
    <row r="367" spans="4:4">
      <c r="D367" s="70"/>
    </row>
    <row r="368" spans="4:4">
      <c r="D368" s="70"/>
    </row>
    <row r="369" spans="4:4">
      <c r="D369" s="70"/>
    </row>
    <row r="370" spans="4:4">
      <c r="D370" s="70"/>
    </row>
    <row r="371" spans="4:4">
      <c r="D371" s="70"/>
    </row>
    <row r="372" spans="4:4">
      <c r="D372" s="70"/>
    </row>
    <row r="373" spans="4:4">
      <c r="D373" s="70"/>
    </row>
    <row r="374" spans="4:4">
      <c r="D374" s="70"/>
    </row>
    <row r="375" spans="4:4">
      <c r="D375" s="70"/>
    </row>
    <row r="376" spans="4:4">
      <c r="D376" s="70"/>
    </row>
    <row r="377" spans="4:4">
      <c r="D377" s="70"/>
    </row>
    <row r="378" spans="4:4">
      <c r="D378" s="70"/>
    </row>
    <row r="379" spans="4:4">
      <c r="D379" s="70"/>
    </row>
    <row r="380" spans="4:4">
      <c r="D380" s="70"/>
    </row>
    <row r="381" spans="4:4">
      <c r="D381" s="70"/>
    </row>
    <row r="382" spans="4:4">
      <c r="D382" s="70"/>
    </row>
    <row r="383" spans="4:4">
      <c r="D383" s="70"/>
    </row>
    <row r="384" spans="4:4">
      <c r="D384" s="70"/>
    </row>
    <row r="385" spans="4:4">
      <c r="D385" s="70"/>
    </row>
    <row r="386" spans="4:4">
      <c r="D386" s="70"/>
    </row>
    <row r="387" spans="4:4">
      <c r="D387" s="70"/>
    </row>
    <row r="388" spans="4:4">
      <c r="D388" s="70"/>
    </row>
    <row r="389" spans="4:4">
      <c r="D389" s="70"/>
    </row>
    <row r="390" spans="4:4">
      <c r="D390" s="70"/>
    </row>
    <row r="391" spans="4:4">
      <c r="D391" s="70"/>
    </row>
    <row r="392" spans="4:4">
      <c r="D392" s="70"/>
    </row>
    <row r="393" spans="4:4">
      <c r="D393" s="70"/>
    </row>
    <row r="394" spans="4:4">
      <c r="D394" s="70"/>
    </row>
    <row r="395" spans="4:4">
      <c r="D395" s="70"/>
    </row>
    <row r="396" spans="4:4">
      <c r="D396" s="70"/>
    </row>
    <row r="397" spans="4:4">
      <c r="D397" s="70"/>
    </row>
    <row r="398" spans="4:4">
      <c r="D398" s="70"/>
    </row>
    <row r="399" spans="4:4">
      <c r="D399" s="70"/>
    </row>
    <row r="400" spans="4:4">
      <c r="D400" s="70"/>
    </row>
    <row r="401" spans="4:4">
      <c r="D401" s="70"/>
    </row>
    <row r="402" spans="4:4">
      <c r="D402" s="70"/>
    </row>
    <row r="403" spans="4:4">
      <c r="D403" s="70"/>
    </row>
    <row r="404" spans="4:4">
      <c r="D404" s="70"/>
    </row>
    <row r="405" spans="4:4">
      <c r="D405" s="70"/>
    </row>
    <row r="406" spans="4:4">
      <c r="D406" s="70"/>
    </row>
    <row r="407" spans="4:4">
      <c r="D407" s="70"/>
    </row>
    <row r="408" spans="4:4">
      <c r="D408" s="70"/>
    </row>
    <row r="409" spans="4:4">
      <c r="D409" s="70"/>
    </row>
    <row r="410" spans="4:4">
      <c r="D410" s="70"/>
    </row>
    <row r="411" spans="4:4">
      <c r="D411" s="70"/>
    </row>
    <row r="412" spans="4:4">
      <c r="D412" s="70"/>
    </row>
    <row r="413" spans="4:4">
      <c r="D413" s="70"/>
    </row>
    <row r="414" spans="4:4">
      <c r="D414" s="70"/>
    </row>
    <row r="415" spans="4:4">
      <c r="D415" s="70"/>
    </row>
    <row r="416" spans="4:4">
      <c r="D416" s="70"/>
    </row>
    <row r="417" spans="4:4">
      <c r="D417" s="70"/>
    </row>
    <row r="418" spans="4:4">
      <c r="D418" s="70"/>
    </row>
    <row r="419" spans="4:4">
      <c r="D419" s="70"/>
    </row>
    <row r="420" spans="4:4">
      <c r="D420" s="70"/>
    </row>
    <row r="421" spans="4:4">
      <c r="D421" s="70"/>
    </row>
    <row r="422" spans="4:4">
      <c r="D422" s="70"/>
    </row>
    <row r="423" spans="4:4">
      <c r="D423" s="70"/>
    </row>
    <row r="424" spans="4:4">
      <c r="D424" s="70"/>
    </row>
    <row r="425" spans="4:4">
      <c r="D425" s="70"/>
    </row>
    <row r="426" spans="4:4">
      <c r="D426" s="70"/>
    </row>
    <row r="427" spans="4:4">
      <c r="D427" s="70"/>
    </row>
    <row r="428" spans="4:4">
      <c r="D428" s="70"/>
    </row>
    <row r="429" spans="4:4">
      <c r="D429" s="70"/>
    </row>
    <row r="430" spans="4:4">
      <c r="D430" s="70"/>
    </row>
    <row r="431" spans="4:4">
      <c r="D431" s="70"/>
    </row>
    <row r="432" spans="4:4">
      <c r="D432" s="70"/>
    </row>
    <row r="433" spans="4:4">
      <c r="D433" s="70"/>
    </row>
    <row r="434" spans="4:4">
      <c r="D434" s="70"/>
    </row>
    <row r="435" spans="4:4">
      <c r="D435" s="70"/>
    </row>
    <row r="436" spans="4:4">
      <c r="D436" s="70"/>
    </row>
    <row r="437" spans="4:4">
      <c r="D437" s="70"/>
    </row>
    <row r="438" spans="4:4">
      <c r="D438" s="70"/>
    </row>
    <row r="439" spans="4:4">
      <c r="D439" s="70"/>
    </row>
    <row r="440" spans="4:4">
      <c r="D440" s="70"/>
    </row>
    <row r="441" spans="4:4">
      <c r="D441" s="70"/>
    </row>
    <row r="442" spans="4:4">
      <c r="D442" s="70"/>
    </row>
    <row r="443" spans="4:4">
      <c r="D443" s="70"/>
    </row>
    <row r="444" spans="4:4">
      <c r="D444" s="70"/>
    </row>
    <row r="445" spans="4:4">
      <c r="D445" s="70"/>
    </row>
    <row r="446" spans="4:4">
      <c r="D446" s="70"/>
    </row>
    <row r="447" spans="4:4">
      <c r="D447" s="70"/>
    </row>
    <row r="448" spans="4:4">
      <c r="D448" s="70"/>
    </row>
    <row r="449" spans="4:4">
      <c r="D449" s="70"/>
    </row>
    <row r="450" spans="4:4">
      <c r="D450" s="70"/>
    </row>
    <row r="451" spans="4:4">
      <c r="D451" s="70"/>
    </row>
    <row r="452" spans="4:4">
      <c r="D452" s="70"/>
    </row>
    <row r="453" spans="4:4">
      <c r="D453" s="70"/>
    </row>
    <row r="454" spans="4:4">
      <c r="D454" s="70"/>
    </row>
    <row r="455" spans="4:4">
      <c r="D455" s="70"/>
    </row>
    <row r="456" spans="4:4">
      <c r="D456" s="70"/>
    </row>
    <row r="457" spans="4:4">
      <c r="D457" s="70"/>
    </row>
    <row r="458" spans="4:4">
      <c r="D458" s="70"/>
    </row>
    <row r="459" spans="4:4">
      <c r="D459" s="70"/>
    </row>
    <row r="460" spans="4:4">
      <c r="D460" s="70"/>
    </row>
    <row r="461" spans="4:4">
      <c r="D461" s="70"/>
    </row>
    <row r="462" spans="4:4">
      <c r="D462" s="70"/>
    </row>
    <row r="463" spans="4:4">
      <c r="D463" s="70"/>
    </row>
    <row r="464" spans="4:4">
      <c r="D464" s="70"/>
    </row>
    <row r="465" spans="4:4">
      <c r="D465" s="70"/>
    </row>
    <row r="466" spans="4:4">
      <c r="D466" s="70"/>
    </row>
    <row r="467" spans="4:4">
      <c r="D467" s="70"/>
    </row>
    <row r="468" spans="4:4">
      <c r="D468" s="70"/>
    </row>
    <row r="469" spans="4:4">
      <c r="D469" s="70"/>
    </row>
    <row r="470" spans="4:4">
      <c r="D470" s="70"/>
    </row>
    <row r="471" spans="4:4">
      <c r="D471" s="70"/>
    </row>
    <row r="472" spans="4:4">
      <c r="D472" s="70"/>
    </row>
    <row r="473" spans="4:4">
      <c r="D473" s="70"/>
    </row>
    <row r="474" spans="4:4">
      <c r="D474" s="70"/>
    </row>
    <row r="475" spans="4:4">
      <c r="D475" s="70"/>
    </row>
    <row r="476" spans="4:4">
      <c r="D476" s="70"/>
    </row>
    <row r="477" spans="4:4">
      <c r="D477" s="70"/>
    </row>
    <row r="478" spans="4:4">
      <c r="D478" s="70"/>
    </row>
    <row r="479" spans="4:4">
      <c r="D479" s="70"/>
    </row>
    <row r="480" spans="4:4">
      <c r="D480" s="70"/>
    </row>
    <row r="481" spans="4:4">
      <c r="D481" s="70"/>
    </row>
    <row r="482" spans="4:4">
      <c r="D482" s="70"/>
    </row>
    <row r="483" spans="4:4">
      <c r="D483" s="70"/>
    </row>
    <row r="484" spans="4:4">
      <c r="D484" s="70"/>
    </row>
    <row r="485" spans="4:4">
      <c r="D485" s="70"/>
    </row>
    <row r="486" spans="4:4">
      <c r="D486" s="70"/>
    </row>
    <row r="487" spans="4:4">
      <c r="D487" s="70"/>
    </row>
    <row r="488" spans="4:4">
      <c r="D488" s="70"/>
    </row>
    <row r="489" spans="4:4">
      <c r="D489" s="70"/>
    </row>
    <row r="490" spans="4:4">
      <c r="D490" s="70"/>
    </row>
    <row r="491" spans="4:4">
      <c r="D491" s="70"/>
    </row>
    <row r="492" spans="4:4">
      <c r="D492" s="70"/>
    </row>
    <row r="493" spans="4:4">
      <c r="D493" s="70"/>
    </row>
    <row r="494" spans="4:4">
      <c r="D494" s="70"/>
    </row>
    <row r="495" spans="4:4">
      <c r="D495" s="70"/>
    </row>
    <row r="496" spans="4:4">
      <c r="D496" s="70"/>
    </row>
    <row r="497" spans="4:4">
      <c r="D497" s="70"/>
    </row>
    <row r="498" spans="4:4">
      <c r="D498" s="70"/>
    </row>
    <row r="499" spans="4:4">
      <c r="D499" s="70"/>
    </row>
    <row r="500" spans="4:4">
      <c r="D500" s="70"/>
    </row>
    <row r="501" spans="4:4">
      <c r="D501" s="70"/>
    </row>
    <row r="502" spans="4:4">
      <c r="D502" s="70"/>
    </row>
    <row r="503" spans="4:4">
      <c r="D503" s="70"/>
    </row>
    <row r="504" spans="4:4">
      <c r="D504" s="70"/>
    </row>
    <row r="505" spans="4:4">
      <c r="D505" s="70"/>
    </row>
    <row r="506" spans="4:4">
      <c r="D506" s="70"/>
    </row>
    <row r="507" spans="4:4">
      <c r="D507" s="70"/>
    </row>
    <row r="508" spans="4:4">
      <c r="D508" s="70"/>
    </row>
    <row r="509" spans="4:4">
      <c r="D509" s="70"/>
    </row>
    <row r="510" spans="4:4">
      <c r="D510" s="70"/>
    </row>
    <row r="511" spans="4:4">
      <c r="D511" s="70"/>
    </row>
    <row r="512" spans="4:4">
      <c r="D512" s="70"/>
    </row>
    <row r="513" spans="4:4">
      <c r="D513" s="70"/>
    </row>
    <row r="514" spans="4:4">
      <c r="D514" s="70"/>
    </row>
    <row r="515" spans="4:4">
      <c r="D515" s="70"/>
    </row>
    <row r="516" spans="4:4">
      <c r="D516" s="70"/>
    </row>
    <row r="517" spans="4:4">
      <c r="D517" s="70"/>
    </row>
    <row r="518" spans="4:4">
      <c r="D518" s="70"/>
    </row>
    <row r="519" spans="4:4">
      <c r="D519" s="70"/>
    </row>
    <row r="520" spans="4:4">
      <c r="D520" s="70"/>
    </row>
    <row r="521" spans="4:4">
      <c r="D521" s="70"/>
    </row>
    <row r="522" spans="4:4">
      <c r="D522" s="70"/>
    </row>
    <row r="523" spans="4:4">
      <c r="D523" s="70"/>
    </row>
    <row r="524" spans="4:4">
      <c r="D524" s="70"/>
    </row>
    <row r="525" spans="4:4">
      <c r="D525" s="70"/>
    </row>
    <row r="526" spans="4:4">
      <c r="D526" s="70"/>
    </row>
    <row r="527" spans="4:4">
      <c r="D527" s="70"/>
    </row>
    <row r="528" spans="4:4">
      <c r="D528" s="70"/>
    </row>
    <row r="529" spans="4:4">
      <c r="D529" s="70"/>
    </row>
    <row r="530" spans="4:4">
      <c r="D530" s="70"/>
    </row>
    <row r="531" spans="4:4">
      <c r="D531" s="70"/>
    </row>
    <row r="532" spans="4:4">
      <c r="D532" s="70"/>
    </row>
    <row r="533" spans="4:4">
      <c r="D533" s="70"/>
    </row>
    <row r="534" spans="4:4">
      <c r="D534" s="70"/>
    </row>
    <row r="535" spans="4:4">
      <c r="D535" s="70"/>
    </row>
    <row r="536" spans="4:4">
      <c r="D536" s="70"/>
    </row>
    <row r="537" spans="4:4">
      <c r="D537" s="70"/>
    </row>
    <row r="538" spans="4:4">
      <c r="D538" s="70"/>
    </row>
    <row r="539" spans="4:4">
      <c r="D539" s="70"/>
    </row>
    <row r="540" spans="4:4">
      <c r="D540" s="70"/>
    </row>
    <row r="541" spans="4:4">
      <c r="D541" s="70"/>
    </row>
    <row r="542" spans="4:4">
      <c r="D542" s="70"/>
    </row>
    <row r="543" spans="4:4">
      <c r="D543" s="70"/>
    </row>
    <row r="544" spans="4:4">
      <c r="D544" s="70"/>
    </row>
    <row r="545" spans="4:4">
      <c r="D545" s="70"/>
    </row>
    <row r="546" spans="4:4">
      <c r="D546" s="70"/>
    </row>
    <row r="547" spans="4:4">
      <c r="D547" s="70"/>
    </row>
    <row r="548" spans="4:4">
      <c r="D548" s="70"/>
    </row>
    <row r="549" spans="4:4">
      <c r="D549" s="70"/>
    </row>
    <row r="550" spans="4:4">
      <c r="D550" s="70"/>
    </row>
    <row r="551" spans="4:4">
      <c r="D551" s="70"/>
    </row>
    <row r="552" spans="4:4">
      <c r="D552" s="70"/>
    </row>
    <row r="553" spans="4:4">
      <c r="D553" s="70"/>
    </row>
    <row r="554" spans="4:4">
      <c r="D554" s="70"/>
    </row>
    <row r="555" spans="4:4">
      <c r="D555" s="70"/>
    </row>
    <row r="556" spans="4:4">
      <c r="D556" s="70"/>
    </row>
    <row r="557" spans="4:4">
      <c r="D557" s="70"/>
    </row>
    <row r="558" spans="4:4">
      <c r="D558" s="70"/>
    </row>
    <row r="559" spans="4:4">
      <c r="D559" s="70"/>
    </row>
    <row r="560" spans="4:4">
      <c r="D560" s="70"/>
    </row>
    <row r="561" spans="4:4">
      <c r="D561" s="70"/>
    </row>
    <row r="562" spans="4:4">
      <c r="D562" s="70"/>
    </row>
    <row r="563" spans="4:4">
      <c r="D563" s="70"/>
    </row>
    <row r="564" spans="4:4">
      <c r="D564" s="70"/>
    </row>
    <row r="565" spans="4:4">
      <c r="D565" s="70"/>
    </row>
    <row r="566" spans="4:4">
      <c r="D566" s="70"/>
    </row>
    <row r="567" spans="4:4">
      <c r="D567" s="70"/>
    </row>
    <row r="568" spans="4:4">
      <c r="D568" s="70"/>
    </row>
    <row r="569" spans="4:4">
      <c r="D569" s="70"/>
    </row>
    <row r="570" spans="4:4">
      <c r="D570" s="70"/>
    </row>
    <row r="571" spans="4:4">
      <c r="D571" s="70"/>
    </row>
    <row r="572" spans="4:4">
      <c r="D572" s="70"/>
    </row>
    <row r="573" spans="4:4">
      <c r="D573" s="70"/>
    </row>
    <row r="574" spans="4:4">
      <c r="D574" s="70"/>
    </row>
    <row r="575" spans="4:4">
      <c r="D575" s="70"/>
    </row>
    <row r="576" spans="4:4">
      <c r="D576" s="70"/>
    </row>
    <row r="577" spans="4:4">
      <c r="D577" s="70"/>
    </row>
    <row r="578" spans="4:4">
      <c r="D578" s="70"/>
    </row>
    <row r="579" spans="4:4">
      <c r="D579" s="70"/>
    </row>
    <row r="580" spans="4:4">
      <c r="D580" s="70"/>
    </row>
    <row r="581" spans="4:4">
      <c r="D581" s="70"/>
    </row>
    <row r="582" spans="4:4">
      <c r="D582" s="70"/>
    </row>
    <row r="583" spans="4:4">
      <c r="D583" s="70"/>
    </row>
    <row r="584" spans="4:4">
      <c r="D584" s="70"/>
    </row>
    <row r="585" spans="4:4">
      <c r="D585" s="70"/>
    </row>
    <row r="586" spans="4:4">
      <c r="D586" s="70"/>
    </row>
    <row r="587" spans="4:4">
      <c r="D587" s="70"/>
    </row>
    <row r="588" spans="4:4">
      <c r="D588" s="70"/>
    </row>
    <row r="589" spans="4:4">
      <c r="D589" s="70"/>
    </row>
    <row r="590" spans="4:4">
      <c r="D590" s="70"/>
    </row>
    <row r="591" spans="4:4">
      <c r="D591" s="70"/>
    </row>
    <row r="592" spans="4:4">
      <c r="D592" s="70"/>
    </row>
    <row r="593" spans="4:4">
      <c r="D593" s="70"/>
    </row>
    <row r="594" spans="4:4">
      <c r="D594" s="70"/>
    </row>
    <row r="595" spans="4:4">
      <c r="D595" s="70"/>
    </row>
    <row r="596" spans="4:4">
      <c r="D596" s="70"/>
    </row>
    <row r="597" spans="4:4">
      <c r="D597" s="70"/>
    </row>
    <row r="598" spans="4:4">
      <c r="D598" s="70"/>
    </row>
    <row r="599" spans="4:4">
      <c r="D599" s="70"/>
    </row>
    <row r="600" spans="4:4">
      <c r="D600" s="70"/>
    </row>
    <row r="601" spans="4:4">
      <c r="D601" s="70"/>
    </row>
    <row r="602" spans="4:4">
      <c r="D602" s="70"/>
    </row>
    <row r="603" spans="4:4">
      <c r="D603" s="70"/>
    </row>
    <row r="604" spans="4:4">
      <c r="D604" s="70"/>
    </row>
    <row r="605" spans="4:4">
      <c r="D605" s="70"/>
    </row>
    <row r="606" spans="4:4">
      <c r="D606" s="70"/>
    </row>
    <row r="607" spans="4:4">
      <c r="D607" s="70"/>
    </row>
    <row r="608" spans="4:4">
      <c r="D608" s="70"/>
    </row>
    <row r="609" spans="4:4">
      <c r="D609" s="70"/>
    </row>
    <row r="610" spans="4:4">
      <c r="D610" s="70"/>
    </row>
    <row r="611" spans="4:4">
      <c r="D611" s="70"/>
    </row>
    <row r="612" spans="4:4">
      <c r="D612" s="70"/>
    </row>
    <row r="613" spans="4:4">
      <c r="D613" s="70"/>
    </row>
    <row r="614" spans="4:4">
      <c r="D614" s="70"/>
    </row>
    <row r="615" spans="4:4">
      <c r="D615" s="70"/>
    </row>
    <row r="616" spans="4:4">
      <c r="D616" s="70"/>
    </row>
    <row r="617" spans="4:4">
      <c r="D617" s="70"/>
    </row>
    <row r="618" spans="4:4">
      <c r="D618" s="70"/>
    </row>
    <row r="619" spans="4:4">
      <c r="D619" s="70"/>
    </row>
    <row r="620" spans="4:4">
      <c r="D620" s="70"/>
    </row>
    <row r="621" spans="4:4">
      <c r="D621" s="70"/>
    </row>
    <row r="622" spans="4:4">
      <c r="D622" s="70"/>
    </row>
    <row r="623" spans="4:4">
      <c r="D623" s="70"/>
    </row>
    <row r="624" spans="4:4">
      <c r="D624" s="70"/>
    </row>
    <row r="625" spans="4:4">
      <c r="D625" s="70"/>
    </row>
    <row r="626" spans="4:4">
      <c r="D626" s="70"/>
    </row>
    <row r="627" spans="4:4">
      <c r="D627" s="70"/>
    </row>
    <row r="628" spans="4:4">
      <c r="D628" s="70"/>
    </row>
    <row r="629" spans="4:4">
      <c r="D629" s="70"/>
    </row>
    <row r="630" spans="4:4">
      <c r="D630" s="70"/>
    </row>
    <row r="631" spans="4:4">
      <c r="D631" s="70"/>
    </row>
    <row r="632" spans="4:4">
      <c r="D632" s="70"/>
    </row>
    <row r="633" spans="4:4">
      <c r="D633" s="70"/>
    </row>
    <row r="634" spans="4:4">
      <c r="D634" s="70"/>
    </row>
    <row r="635" spans="4:4">
      <c r="D635" s="70"/>
    </row>
    <row r="636" spans="4:4">
      <c r="D636" s="70"/>
    </row>
    <row r="637" spans="4:4">
      <c r="D637" s="70"/>
    </row>
    <row r="638" spans="4:4">
      <c r="D638" s="70"/>
    </row>
    <row r="639" spans="4:4">
      <c r="D639" s="70"/>
    </row>
    <row r="640" spans="4:4">
      <c r="D640" s="70"/>
    </row>
    <row r="641" spans="4:4">
      <c r="D641" s="70"/>
    </row>
    <row r="642" spans="4:4">
      <c r="D642" s="70"/>
    </row>
    <row r="643" spans="4:4">
      <c r="D643" s="70"/>
    </row>
    <row r="644" spans="4:4">
      <c r="D644" s="70"/>
    </row>
    <row r="645" spans="4:4">
      <c r="D645" s="70"/>
    </row>
    <row r="646" spans="4:4">
      <c r="D646" s="70"/>
    </row>
    <row r="647" spans="4:4">
      <c r="D647" s="70"/>
    </row>
    <row r="648" spans="4:4">
      <c r="D648" s="70"/>
    </row>
    <row r="649" spans="4:4">
      <c r="D649" s="70"/>
    </row>
    <row r="650" spans="4:4">
      <c r="D650" s="70"/>
    </row>
    <row r="651" spans="4:4">
      <c r="D651" s="70"/>
    </row>
    <row r="652" spans="4:4">
      <c r="D652" s="70"/>
    </row>
    <row r="653" spans="4:4">
      <c r="D653" s="70"/>
    </row>
    <row r="654" spans="4:4">
      <c r="D654" s="70"/>
    </row>
    <row r="655" spans="4:4">
      <c r="D655" s="70"/>
    </row>
    <row r="656" spans="4:4">
      <c r="D656" s="70"/>
    </row>
    <row r="657" spans="4:4">
      <c r="D657" s="70"/>
    </row>
    <row r="658" spans="4:4">
      <c r="D658" s="70"/>
    </row>
    <row r="659" spans="4:4">
      <c r="D659" s="70"/>
    </row>
    <row r="660" spans="4:4">
      <c r="D660" s="70"/>
    </row>
    <row r="661" spans="4:4">
      <c r="D661" s="70"/>
    </row>
    <row r="662" spans="4:4">
      <c r="D662" s="70"/>
    </row>
    <row r="663" spans="4:4">
      <c r="D663" s="70"/>
    </row>
    <row r="664" spans="4:4">
      <c r="D664" s="70"/>
    </row>
    <row r="665" spans="4:4">
      <c r="D665" s="70"/>
    </row>
    <row r="666" spans="4:4">
      <c r="D666" s="70"/>
    </row>
    <row r="667" spans="4:4">
      <c r="D667" s="70"/>
    </row>
    <row r="668" spans="4:4">
      <c r="D668" s="70"/>
    </row>
    <row r="669" spans="4:4">
      <c r="D669" s="70"/>
    </row>
    <row r="670" spans="4:4">
      <c r="D670" s="70"/>
    </row>
    <row r="671" spans="4:4">
      <c r="D671" s="70"/>
    </row>
    <row r="672" spans="4:4">
      <c r="D672" s="70"/>
    </row>
    <row r="673" spans="4:4">
      <c r="D673" s="70"/>
    </row>
    <row r="674" spans="4:4">
      <c r="D674" s="70"/>
    </row>
    <row r="675" spans="4:4">
      <c r="D675" s="70"/>
    </row>
    <row r="676" spans="4:4">
      <c r="D676" s="70"/>
    </row>
    <row r="677" spans="4:4">
      <c r="D677" s="70"/>
    </row>
    <row r="678" spans="4:4">
      <c r="D678" s="70"/>
    </row>
    <row r="679" spans="4:4">
      <c r="D679" s="70"/>
    </row>
    <row r="680" spans="4:4">
      <c r="D680" s="70"/>
    </row>
    <row r="681" spans="4:4">
      <c r="D681" s="70"/>
    </row>
    <row r="682" spans="4:4">
      <c r="D682" s="70"/>
    </row>
    <row r="683" spans="4:4">
      <c r="D683" s="70"/>
    </row>
    <row r="684" spans="4:4">
      <c r="D684" s="70"/>
    </row>
    <row r="685" spans="4:4">
      <c r="D685" s="70"/>
    </row>
    <row r="686" spans="4:4">
      <c r="D686" s="70"/>
    </row>
    <row r="687" spans="4:4">
      <c r="D687" s="70"/>
    </row>
    <row r="688" spans="4:4">
      <c r="D688" s="70"/>
    </row>
    <row r="689" spans="4:4">
      <c r="D689" s="70"/>
    </row>
    <row r="690" spans="4:4">
      <c r="D690" s="70"/>
    </row>
    <row r="691" spans="4:4">
      <c r="D691" s="70"/>
    </row>
    <row r="692" spans="4:4">
      <c r="D692" s="70"/>
    </row>
    <row r="693" spans="4:4">
      <c r="D693" s="70"/>
    </row>
    <row r="694" spans="4:4">
      <c r="D694" s="70"/>
    </row>
    <row r="695" spans="4:4">
      <c r="D695" s="70"/>
    </row>
    <row r="696" spans="4:4">
      <c r="D696" s="70"/>
    </row>
    <row r="697" spans="4:4">
      <c r="D697" s="70"/>
    </row>
    <row r="698" spans="4:4">
      <c r="D698" s="70"/>
    </row>
    <row r="699" spans="4:4">
      <c r="D699" s="70"/>
    </row>
    <row r="700" spans="4:4">
      <c r="D700" s="70"/>
    </row>
    <row r="701" spans="4:4">
      <c r="D701" s="70"/>
    </row>
    <row r="702" spans="4:4">
      <c r="D702" s="70"/>
    </row>
    <row r="703" spans="4:4">
      <c r="D703" s="70"/>
    </row>
    <row r="704" spans="4:4">
      <c r="D704" s="70"/>
    </row>
    <row r="705" spans="4:4">
      <c r="D705" s="70"/>
    </row>
    <row r="706" spans="4:4">
      <c r="D706" s="70"/>
    </row>
    <row r="707" spans="4:4">
      <c r="D707" s="70"/>
    </row>
    <row r="708" spans="4:4">
      <c r="D708" s="70"/>
    </row>
    <row r="709" spans="4:4">
      <c r="D709" s="70"/>
    </row>
    <row r="710" spans="4:4">
      <c r="D710" s="70"/>
    </row>
    <row r="711" spans="4:4">
      <c r="D711" s="70"/>
    </row>
    <row r="712" spans="4:4">
      <c r="D712" s="70"/>
    </row>
    <row r="713" spans="4:4">
      <c r="D713" s="70"/>
    </row>
    <row r="714" spans="4:4">
      <c r="D714" s="70"/>
    </row>
    <row r="715" spans="4:4">
      <c r="D715" s="70"/>
    </row>
    <row r="716" spans="4:4">
      <c r="D716" s="70"/>
    </row>
    <row r="717" spans="4:4">
      <c r="D717" s="70"/>
    </row>
    <row r="718" spans="4:4">
      <c r="D718" s="70"/>
    </row>
    <row r="719" spans="4:4">
      <c r="D719" s="70"/>
    </row>
    <row r="720" spans="4:4">
      <c r="D720" s="70"/>
    </row>
    <row r="721" spans="4:4">
      <c r="D721" s="70"/>
    </row>
    <row r="722" spans="4:4">
      <c r="D722" s="70"/>
    </row>
    <row r="723" spans="4:4">
      <c r="D723" s="70"/>
    </row>
    <row r="724" spans="4:4">
      <c r="D724" s="70"/>
    </row>
    <row r="725" spans="4:4">
      <c r="D725" s="70"/>
    </row>
    <row r="726" spans="4:4">
      <c r="D726" s="70"/>
    </row>
    <row r="727" spans="4:4">
      <c r="D727" s="70"/>
    </row>
    <row r="728" spans="4:4">
      <c r="D728" s="70"/>
    </row>
    <row r="729" spans="4:4">
      <c r="D729" s="70"/>
    </row>
    <row r="730" spans="4:4">
      <c r="D730" s="70"/>
    </row>
    <row r="731" spans="4:4">
      <c r="D731" s="70"/>
    </row>
    <row r="732" spans="4:4">
      <c r="D732" s="70"/>
    </row>
    <row r="733" spans="4:4">
      <c r="D733" s="70"/>
    </row>
    <row r="734" spans="4:4">
      <c r="D734" s="70"/>
    </row>
    <row r="735" spans="4:4">
      <c r="D735" s="70"/>
    </row>
    <row r="736" spans="4:4">
      <c r="D736" s="70"/>
    </row>
    <row r="737" spans="4:4">
      <c r="D737" s="70"/>
    </row>
    <row r="738" spans="4:4">
      <c r="D738" s="70"/>
    </row>
    <row r="739" spans="4:4">
      <c r="D739" s="70"/>
    </row>
    <row r="740" spans="4:4">
      <c r="D740" s="70"/>
    </row>
    <row r="741" spans="4:4">
      <c r="D741" s="70"/>
    </row>
    <row r="742" spans="4:4">
      <c r="D742" s="70"/>
    </row>
    <row r="743" spans="4:4">
      <c r="D743" s="70"/>
    </row>
    <row r="744" spans="4:4">
      <c r="D744" s="70"/>
    </row>
    <row r="745" spans="4:4">
      <c r="D745" s="70"/>
    </row>
    <row r="746" spans="4:4">
      <c r="D746" s="70"/>
    </row>
    <row r="747" spans="4:4">
      <c r="D747" s="70"/>
    </row>
    <row r="748" spans="4:4">
      <c r="D748" s="70"/>
    </row>
    <row r="749" spans="4:4">
      <c r="D749" s="70"/>
    </row>
    <row r="750" spans="4:4">
      <c r="D750" s="70"/>
    </row>
    <row r="751" spans="4:4">
      <c r="D751" s="70"/>
    </row>
    <row r="752" spans="4:4">
      <c r="D752" s="70"/>
    </row>
    <row r="753" spans="4:4">
      <c r="D753" s="70"/>
    </row>
    <row r="754" spans="4:4">
      <c r="D754" s="70"/>
    </row>
    <row r="755" spans="4:4">
      <c r="D755" s="70"/>
    </row>
    <row r="756" spans="4:4">
      <c r="D756" s="70"/>
    </row>
    <row r="757" spans="4:4">
      <c r="D757" s="70"/>
    </row>
    <row r="758" spans="4:4">
      <c r="D758" s="70"/>
    </row>
    <row r="759" spans="4:4">
      <c r="D759" s="70"/>
    </row>
    <row r="760" spans="4:4">
      <c r="D760" s="70"/>
    </row>
    <row r="761" spans="4:4">
      <c r="D761" s="70"/>
    </row>
    <row r="762" spans="4:4">
      <c r="D762" s="70"/>
    </row>
    <row r="763" spans="4:4">
      <c r="D763" s="70"/>
    </row>
    <row r="764" spans="4:4">
      <c r="D764" s="70"/>
    </row>
    <row r="765" spans="4:4">
      <c r="D765" s="70"/>
    </row>
    <row r="766" spans="4:4">
      <c r="D766" s="70"/>
    </row>
    <row r="767" spans="4:4">
      <c r="D767" s="70"/>
    </row>
    <row r="768" spans="4:4">
      <c r="D768" s="70"/>
    </row>
    <row r="769" spans="4:4">
      <c r="D769" s="70"/>
    </row>
    <row r="770" spans="4:4">
      <c r="D770" s="70"/>
    </row>
    <row r="771" spans="4:4">
      <c r="D771" s="70"/>
    </row>
    <row r="772" spans="4:4">
      <c r="D772" s="70"/>
    </row>
    <row r="773" spans="4:4">
      <c r="D773" s="70"/>
    </row>
    <row r="774" spans="4:4">
      <c r="D774" s="70"/>
    </row>
    <row r="775" spans="4:4">
      <c r="D775" s="70"/>
    </row>
    <row r="776" spans="4:4">
      <c r="D776" s="70"/>
    </row>
    <row r="777" spans="4:4">
      <c r="D777" s="70"/>
    </row>
    <row r="778" spans="4:4">
      <c r="D778" s="70"/>
    </row>
    <row r="779" spans="4:4">
      <c r="D779" s="70"/>
    </row>
    <row r="780" spans="4:4">
      <c r="D780" s="70"/>
    </row>
    <row r="781" spans="4:4">
      <c r="D781" s="70"/>
    </row>
    <row r="782" spans="4:4">
      <c r="D782" s="70"/>
    </row>
    <row r="783" spans="4:4">
      <c r="D783" s="70"/>
    </row>
    <row r="784" spans="4:4">
      <c r="D784" s="70"/>
    </row>
    <row r="785" spans="4:4">
      <c r="D785" s="70"/>
    </row>
    <row r="786" spans="4:4">
      <c r="D786" s="70"/>
    </row>
    <row r="787" spans="4:4">
      <c r="D787" s="70"/>
    </row>
    <row r="788" spans="4:4">
      <c r="D788" s="70"/>
    </row>
    <row r="789" spans="4:4">
      <c r="D789" s="70"/>
    </row>
    <row r="790" spans="4:4">
      <c r="D790" s="70"/>
    </row>
    <row r="791" spans="4:4">
      <c r="D791" s="70"/>
    </row>
    <row r="792" spans="4:4">
      <c r="D792" s="70"/>
    </row>
    <row r="793" spans="4:4">
      <c r="D793" s="70"/>
    </row>
    <row r="794" spans="4:4">
      <c r="D794" s="70"/>
    </row>
    <row r="795" spans="4:4">
      <c r="D795" s="70"/>
    </row>
    <row r="796" spans="4:4">
      <c r="D796" s="70"/>
    </row>
    <row r="797" spans="4:4">
      <c r="D797" s="70"/>
    </row>
    <row r="798" spans="4:4">
      <c r="D798" s="70"/>
    </row>
    <row r="799" spans="4:4">
      <c r="D799" s="70"/>
    </row>
    <row r="800" spans="4:4">
      <c r="D800" s="70"/>
    </row>
    <row r="801" spans="4:4">
      <c r="D801" s="70"/>
    </row>
    <row r="802" spans="4:4">
      <c r="D802" s="70"/>
    </row>
    <row r="803" spans="4:4">
      <c r="D803" s="70"/>
    </row>
    <row r="804" spans="4:4">
      <c r="D804" s="70"/>
    </row>
    <row r="805" spans="4:4">
      <c r="D805" s="70"/>
    </row>
    <row r="806" spans="4:4">
      <c r="D806" s="70"/>
    </row>
    <row r="807" spans="4:4">
      <c r="D807" s="70"/>
    </row>
    <row r="808" spans="4:4">
      <c r="D808" s="70"/>
    </row>
    <row r="809" spans="4:4">
      <c r="D809" s="70"/>
    </row>
    <row r="810" spans="4:4">
      <c r="D810" s="70"/>
    </row>
    <row r="811" spans="4:4">
      <c r="D811" s="70"/>
    </row>
    <row r="812" spans="4:4">
      <c r="D812" s="70"/>
    </row>
    <row r="813" spans="4:4">
      <c r="D813" s="70"/>
    </row>
    <row r="814" spans="4:4">
      <c r="D814" s="70"/>
    </row>
    <row r="815" spans="4:4">
      <c r="D815" s="70"/>
    </row>
    <row r="816" spans="4:4">
      <c r="D816" s="70"/>
    </row>
    <row r="817" spans="4:4">
      <c r="D817" s="70"/>
    </row>
    <row r="818" spans="4:4">
      <c r="D818" s="70"/>
    </row>
    <row r="819" spans="4:4">
      <c r="D819" s="70"/>
    </row>
    <row r="820" spans="4:4">
      <c r="D820" s="70"/>
    </row>
    <row r="821" spans="4:4">
      <c r="D821" s="70"/>
    </row>
    <row r="822" spans="4:4">
      <c r="D822" s="70"/>
    </row>
    <row r="823" spans="4:4">
      <c r="D823" s="70"/>
    </row>
    <row r="824" spans="4:4">
      <c r="D824" s="70"/>
    </row>
    <row r="825" spans="4:4">
      <c r="D825" s="70"/>
    </row>
    <row r="826" spans="4:4">
      <c r="D826" s="70"/>
    </row>
    <row r="827" spans="4:4">
      <c r="D827" s="70"/>
    </row>
    <row r="828" spans="4:4">
      <c r="D828" s="70"/>
    </row>
    <row r="829" spans="4:4">
      <c r="D829" s="70"/>
    </row>
    <row r="830" spans="4:4">
      <c r="D830" s="70"/>
    </row>
    <row r="831" spans="4:4">
      <c r="D831" s="70"/>
    </row>
    <row r="832" spans="4:4">
      <c r="D832" s="70"/>
    </row>
    <row r="833" spans="4:4">
      <c r="D833" s="70"/>
    </row>
    <row r="834" spans="4:4">
      <c r="D834" s="70"/>
    </row>
    <row r="835" spans="4:4">
      <c r="D835" s="70"/>
    </row>
    <row r="836" spans="4:4">
      <c r="D836" s="70"/>
    </row>
    <row r="837" spans="4:4">
      <c r="D837" s="70"/>
    </row>
    <row r="838" spans="4:4">
      <c r="D838" s="70"/>
    </row>
    <row r="839" spans="4:4">
      <c r="D839" s="70"/>
    </row>
    <row r="840" spans="4:4">
      <c r="D840" s="70"/>
    </row>
    <row r="841" spans="4:4">
      <c r="D841" s="70"/>
    </row>
    <row r="842" spans="4:4">
      <c r="D842" s="70"/>
    </row>
    <row r="843" spans="4:4">
      <c r="D843" s="70"/>
    </row>
    <row r="844" spans="4:4">
      <c r="D844" s="70"/>
    </row>
    <row r="845" spans="4:4">
      <c r="D845" s="70"/>
    </row>
    <row r="846" spans="4:4">
      <c r="D846" s="70"/>
    </row>
    <row r="847" spans="4:4">
      <c r="D847" s="70"/>
    </row>
    <row r="848" spans="4:4">
      <c r="D848" s="70"/>
    </row>
    <row r="849" spans="4:4">
      <c r="D849" s="70"/>
    </row>
    <row r="850" spans="4:4">
      <c r="D850" s="70"/>
    </row>
    <row r="851" spans="4:4">
      <c r="D851" s="70"/>
    </row>
    <row r="852" spans="4:4">
      <c r="D852" s="70"/>
    </row>
    <row r="853" spans="4:4">
      <c r="D853" s="70"/>
    </row>
    <row r="854" spans="4:4">
      <c r="D854" s="70"/>
    </row>
    <row r="855" spans="4:4">
      <c r="D855" s="70"/>
    </row>
    <row r="856" spans="4:4">
      <c r="D856" s="70"/>
    </row>
    <row r="857" spans="4:4">
      <c r="D857" s="70"/>
    </row>
    <row r="858" spans="4:4">
      <c r="D858" s="70"/>
    </row>
    <row r="859" spans="4:4">
      <c r="D859" s="70"/>
    </row>
    <row r="860" spans="4:4">
      <c r="D860" s="70"/>
    </row>
    <row r="861" spans="4:4">
      <c r="D861" s="70"/>
    </row>
    <row r="862" spans="4:4">
      <c r="D862" s="70"/>
    </row>
    <row r="863" spans="4:4">
      <c r="D863" s="70"/>
    </row>
    <row r="864" spans="4:4">
      <c r="D864" s="70"/>
    </row>
    <row r="865" spans="4:4">
      <c r="D865" s="70"/>
    </row>
    <row r="866" spans="4:4">
      <c r="D866" s="70"/>
    </row>
    <row r="867" spans="4:4">
      <c r="D867" s="70"/>
    </row>
    <row r="868" spans="4:4">
      <c r="D868" s="70"/>
    </row>
    <row r="869" spans="4:4">
      <c r="D869" s="70"/>
    </row>
    <row r="870" spans="4:4">
      <c r="D870" s="70"/>
    </row>
    <row r="871" spans="4:4">
      <c r="D871" s="70"/>
    </row>
    <row r="872" spans="4:4">
      <c r="D872" s="70"/>
    </row>
    <row r="873" spans="4:4">
      <c r="D873" s="70"/>
    </row>
    <row r="874" spans="4:4">
      <c r="D874" s="70"/>
    </row>
    <row r="875" spans="4:4">
      <c r="D875" s="70"/>
    </row>
    <row r="876" spans="4:4">
      <c r="D876" s="70"/>
    </row>
    <row r="877" spans="4:4">
      <c r="D877" s="70"/>
    </row>
    <row r="878" spans="4:4">
      <c r="D878" s="70"/>
    </row>
    <row r="879" spans="4:4">
      <c r="D879" s="70"/>
    </row>
    <row r="880" spans="4:4">
      <c r="D880" s="70"/>
    </row>
    <row r="881" spans="4:4">
      <c r="D881" s="70"/>
    </row>
    <row r="882" spans="4:4">
      <c r="D882" s="70"/>
    </row>
    <row r="883" spans="4:4">
      <c r="D883" s="70"/>
    </row>
    <row r="884" spans="4:4">
      <c r="D884" s="70"/>
    </row>
    <row r="885" spans="4:4">
      <c r="D885" s="70"/>
    </row>
    <row r="886" spans="4:4">
      <c r="D886" s="70"/>
    </row>
    <row r="887" spans="4:4">
      <c r="D887" s="70"/>
    </row>
    <row r="888" spans="4:4">
      <c r="D888" s="70"/>
    </row>
    <row r="889" spans="4:4">
      <c r="D889" s="70"/>
    </row>
    <row r="890" spans="4:4">
      <c r="D890" s="70"/>
    </row>
    <row r="891" spans="4:4">
      <c r="D891" s="70"/>
    </row>
    <row r="892" spans="4:4">
      <c r="D892" s="70"/>
    </row>
    <row r="893" spans="4:4">
      <c r="D893" s="70"/>
    </row>
    <row r="894" spans="4:4">
      <c r="D894" s="70"/>
    </row>
    <row r="895" spans="4:4">
      <c r="D895" s="70"/>
    </row>
    <row r="896" spans="4:4">
      <c r="D896" s="70"/>
    </row>
    <row r="897" spans="4:4">
      <c r="D897" s="70"/>
    </row>
    <row r="898" spans="4:4">
      <c r="D898" s="70"/>
    </row>
    <row r="899" spans="4:4">
      <c r="D899" s="70"/>
    </row>
    <row r="900" spans="4:4">
      <c r="D900" s="70"/>
    </row>
    <row r="901" spans="4:4">
      <c r="D901" s="70"/>
    </row>
    <row r="902" spans="4:4">
      <c r="D902" s="70"/>
    </row>
    <row r="903" spans="4:4">
      <c r="D903" s="70"/>
    </row>
    <row r="904" spans="4:4">
      <c r="D904" s="70"/>
    </row>
    <row r="905" spans="4:4">
      <c r="D905" s="70"/>
    </row>
    <row r="906" spans="4:4">
      <c r="D906" s="70"/>
    </row>
    <row r="907" spans="4:4">
      <c r="D907" s="70"/>
    </row>
    <row r="908" spans="4:4">
      <c r="D908" s="70"/>
    </row>
    <row r="909" spans="4:4">
      <c r="D909" s="70"/>
    </row>
    <row r="910" spans="4:4">
      <c r="D910" s="70"/>
    </row>
    <row r="911" spans="4:4">
      <c r="D911" s="70"/>
    </row>
    <row r="912" spans="4:4">
      <c r="D912" s="70"/>
    </row>
    <row r="913" spans="4:4">
      <c r="D913" s="70"/>
    </row>
    <row r="914" spans="4:4">
      <c r="D914" s="70"/>
    </row>
    <row r="915" spans="4:4">
      <c r="D915" s="70"/>
    </row>
    <row r="916" spans="4:4">
      <c r="D916" s="70"/>
    </row>
    <row r="917" spans="4:4">
      <c r="D917" s="70"/>
    </row>
    <row r="918" spans="4:4">
      <c r="D918" s="70"/>
    </row>
    <row r="919" spans="4:4">
      <c r="D919" s="70"/>
    </row>
    <row r="920" spans="4:4">
      <c r="D920" s="70"/>
    </row>
    <row r="921" spans="4:4">
      <c r="D921" s="70"/>
    </row>
    <row r="922" spans="4:4">
      <c r="D922" s="70"/>
    </row>
    <row r="923" spans="4:4">
      <c r="D923" s="70"/>
    </row>
    <row r="924" spans="4:4">
      <c r="D924" s="70"/>
    </row>
    <row r="925" spans="4:4">
      <c r="D925" s="70"/>
    </row>
    <row r="926" spans="4:4">
      <c r="D926" s="70"/>
    </row>
    <row r="927" spans="4:4">
      <c r="D927" s="70"/>
    </row>
    <row r="928" spans="4:4">
      <c r="D928" s="70"/>
    </row>
    <row r="929" spans="4:4">
      <c r="D929" s="70"/>
    </row>
    <row r="930" spans="4:4">
      <c r="D930" s="70"/>
    </row>
    <row r="931" spans="4:4">
      <c r="D931" s="70"/>
    </row>
    <row r="932" spans="4:4">
      <c r="D932" s="70"/>
    </row>
    <row r="933" spans="4:4">
      <c r="D933" s="70"/>
    </row>
    <row r="934" spans="4:4">
      <c r="D934" s="70"/>
    </row>
    <row r="935" spans="4:4">
      <c r="D935" s="70"/>
    </row>
    <row r="936" spans="4:4">
      <c r="D936" s="70"/>
    </row>
    <row r="937" spans="4:4">
      <c r="D937" s="70"/>
    </row>
    <row r="938" spans="4:4">
      <c r="D938" s="70"/>
    </row>
    <row r="939" spans="4:4">
      <c r="D939" s="70"/>
    </row>
    <row r="940" spans="4:4">
      <c r="D940" s="70"/>
    </row>
    <row r="941" spans="4:4">
      <c r="D941" s="70"/>
    </row>
    <row r="942" spans="4:4">
      <c r="D942" s="70"/>
    </row>
    <row r="943" spans="4:4">
      <c r="D943" s="70"/>
    </row>
    <row r="944" spans="4:4">
      <c r="D944" s="70"/>
    </row>
    <row r="945" spans="4:4">
      <c r="D945" s="70"/>
    </row>
    <row r="946" spans="4:4">
      <c r="D946" s="70"/>
    </row>
    <row r="947" spans="4:4">
      <c r="D947" s="70"/>
    </row>
    <row r="948" spans="4:4">
      <c r="D948" s="70"/>
    </row>
    <row r="949" spans="4:4">
      <c r="D949" s="70"/>
    </row>
    <row r="950" spans="4:4">
      <c r="D950" s="70"/>
    </row>
    <row r="951" spans="4:4">
      <c r="D951" s="70"/>
    </row>
    <row r="952" spans="4:4">
      <c r="D952" s="70"/>
    </row>
    <row r="953" spans="4:4">
      <c r="D953" s="70"/>
    </row>
    <row r="954" spans="4:4">
      <c r="D954" s="70"/>
    </row>
    <row r="955" spans="4:4">
      <c r="D955" s="70"/>
    </row>
    <row r="956" spans="4:4">
      <c r="D956" s="70"/>
    </row>
    <row r="957" spans="4:4">
      <c r="D957" s="70"/>
    </row>
    <row r="958" spans="4:4">
      <c r="D958" s="70"/>
    </row>
    <row r="959" spans="4:4">
      <c r="D959" s="70"/>
    </row>
    <row r="960" spans="4:4">
      <c r="D960" s="70"/>
    </row>
    <row r="961" spans="4:4">
      <c r="D961" s="70"/>
    </row>
    <row r="962" spans="4:4">
      <c r="D962" s="70"/>
    </row>
    <row r="963" spans="4:4">
      <c r="D963" s="70"/>
    </row>
    <row r="964" spans="4:4">
      <c r="D964" s="70"/>
    </row>
    <row r="965" spans="4:4">
      <c r="D965" s="70"/>
    </row>
    <row r="966" spans="4:4">
      <c r="D966" s="70"/>
    </row>
    <row r="967" spans="4:4">
      <c r="D967" s="70"/>
    </row>
    <row r="968" spans="4:4">
      <c r="D968" s="70"/>
    </row>
    <row r="969" spans="4:4">
      <c r="D969" s="70"/>
    </row>
    <row r="970" spans="4:4">
      <c r="D970" s="70"/>
    </row>
    <row r="971" spans="4:4">
      <c r="D971" s="70"/>
    </row>
    <row r="972" spans="4:4">
      <c r="D972" s="70"/>
    </row>
    <row r="973" spans="4:4">
      <c r="D973" s="70"/>
    </row>
    <row r="974" spans="4:4">
      <c r="D974" s="70"/>
    </row>
    <row r="975" spans="4:4">
      <c r="D975" s="70"/>
    </row>
    <row r="976" spans="4:4">
      <c r="D976" s="70"/>
    </row>
    <row r="977" spans="4:4">
      <c r="D977" s="70"/>
    </row>
    <row r="978" spans="4:4">
      <c r="D978" s="70"/>
    </row>
    <row r="979" spans="4:4">
      <c r="D979" s="70"/>
    </row>
    <row r="980" spans="4:4">
      <c r="D980" s="70"/>
    </row>
    <row r="981" spans="4:4">
      <c r="D981" s="70"/>
    </row>
    <row r="982" spans="4:4">
      <c r="D982" s="70"/>
    </row>
    <row r="983" spans="4:4">
      <c r="D983" s="70"/>
    </row>
    <row r="984" spans="4:4">
      <c r="D984" s="70"/>
    </row>
    <row r="985" spans="4:4">
      <c r="D985" s="70"/>
    </row>
    <row r="986" spans="4:4">
      <c r="D986" s="70"/>
    </row>
    <row r="987" spans="4:4">
      <c r="D987" s="70"/>
    </row>
    <row r="988" spans="4:4">
      <c r="D988" s="70"/>
    </row>
    <row r="989" spans="4:4">
      <c r="D989" s="70"/>
    </row>
    <row r="990" spans="4:4">
      <c r="D990" s="70"/>
    </row>
    <row r="991" spans="4:4">
      <c r="D991" s="70"/>
    </row>
    <row r="992" spans="4:4">
      <c r="D992" s="70"/>
    </row>
    <row r="993" spans="4:4">
      <c r="D993" s="70"/>
    </row>
    <row r="994" spans="4:4">
      <c r="D994" s="70"/>
    </row>
    <row r="995" spans="4:4">
      <c r="D995" s="70"/>
    </row>
    <row r="996" spans="4:4">
      <c r="D996" s="70"/>
    </row>
  </sheetData>
  <mergeCells count="3">
    <mergeCell ref="B1:L1"/>
    <mergeCell ref="B49:L49"/>
    <mergeCell ref="B97:L97"/>
  </mergeCells>
  <phoneticPr fontId="2" type="noConversion"/>
  <printOptions horizontalCentered="1"/>
  <pageMargins left="0.25" right="0.25" top="0.5" bottom="0" header="0.5" footer="0.5"/>
  <pageSetup scale="90" orientation="landscape" r:id="rId1"/>
  <headerFooter alignWithMargins="0"/>
  <rowBreaks count="2" manualBreakCount="2">
    <brk id="45" max="11" man="1"/>
    <brk id="94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L757"/>
  <sheetViews>
    <sheetView topLeftCell="C7" zoomScaleNormal="100" workbookViewId="0">
      <selection activeCell="L26" sqref="L26"/>
    </sheetView>
  </sheetViews>
  <sheetFormatPr defaultRowHeight="12.75"/>
  <cols>
    <col min="1" max="1" width="14" style="1" customWidth="1"/>
    <col min="2" max="2" width="9.7109375" style="40" customWidth="1"/>
    <col min="3" max="3" width="9.5703125" style="40" customWidth="1"/>
    <col min="4" max="9" width="9.28515625" bestFit="1" customWidth="1"/>
    <col min="10" max="10" width="10.5703125" bestFit="1" customWidth="1"/>
    <col min="11" max="11" width="9.28515625" bestFit="1" customWidth="1"/>
    <col min="12" max="12" width="10.5703125" bestFit="1" customWidth="1"/>
    <col min="13" max="16384" width="9.140625" style="39"/>
  </cols>
  <sheetData>
    <row r="1" spans="1:12">
      <c r="A1" s="24" t="s">
        <v>51</v>
      </c>
      <c r="B1" s="132" t="s">
        <v>49</v>
      </c>
      <c r="C1" s="133"/>
      <c r="D1" s="133"/>
      <c r="E1" s="133"/>
      <c r="F1" s="133"/>
      <c r="G1" s="133"/>
      <c r="H1" s="133"/>
      <c r="I1" s="133"/>
      <c r="J1" s="133"/>
      <c r="K1" s="133"/>
      <c r="L1" s="134"/>
    </row>
    <row r="2" spans="1:12">
      <c r="A2" s="25" t="s">
        <v>1</v>
      </c>
      <c r="B2" s="7">
        <v>1970</v>
      </c>
      <c r="C2" s="7">
        <v>1980</v>
      </c>
      <c r="D2" s="2">
        <v>1990</v>
      </c>
      <c r="E2" s="2">
        <v>2000</v>
      </c>
      <c r="F2" s="2">
        <v>2005</v>
      </c>
      <c r="G2" s="2">
        <v>2010</v>
      </c>
      <c r="H2" s="2">
        <v>2015</v>
      </c>
      <c r="I2" s="2">
        <v>2020</v>
      </c>
      <c r="J2" s="2">
        <v>2025</v>
      </c>
      <c r="K2" s="2">
        <v>2030</v>
      </c>
      <c r="L2" s="33">
        <v>2035</v>
      </c>
    </row>
    <row r="3" spans="1:12" s="131" customFormat="1">
      <c r="A3" s="26" t="s">
        <v>2</v>
      </c>
      <c r="B3" s="15">
        <v>4066.5250000000001</v>
      </c>
      <c r="C3" s="15">
        <v>3613.9609999999998</v>
      </c>
      <c r="D3" s="15">
        <v>3966.1486875437395</v>
      </c>
      <c r="E3" s="15">
        <v>4277.3196243075818</v>
      </c>
      <c r="F3" s="15">
        <v>4360.8879999999999</v>
      </c>
      <c r="G3" s="15">
        <v>4747.7876824999994</v>
      </c>
      <c r="H3" s="15">
        <v>4928.7632650000005</v>
      </c>
      <c r="I3" s="15">
        <v>5100.6830375</v>
      </c>
      <c r="J3" s="15">
        <v>5332.3609474999994</v>
      </c>
      <c r="K3" s="15">
        <v>5529.9874325000001</v>
      </c>
      <c r="L3" s="89">
        <v>5744.2906200000007</v>
      </c>
    </row>
    <row r="4" spans="1:12">
      <c r="A4" s="27" t="s">
        <v>3</v>
      </c>
      <c r="B4" s="17">
        <v>251.26279488406266</v>
      </c>
      <c r="C4" s="17">
        <v>216.94915217384968</v>
      </c>
      <c r="D4" s="17">
        <v>237.77884073932802</v>
      </c>
      <c r="E4" s="17">
        <v>269.36767886858269</v>
      </c>
      <c r="F4" s="17">
        <v>306.11099999999999</v>
      </c>
      <c r="G4" s="17">
        <v>342.11464816129092</v>
      </c>
      <c r="H4" s="17">
        <v>367.61746869159566</v>
      </c>
      <c r="I4" s="17">
        <v>388.91921694565474</v>
      </c>
      <c r="J4" s="17">
        <v>408.77900988351769</v>
      </c>
      <c r="K4" s="17">
        <v>425.83475205623904</v>
      </c>
      <c r="L4" s="90">
        <v>442.2741294818988</v>
      </c>
    </row>
    <row r="5" spans="1:12">
      <c r="A5" s="27" t="s">
        <v>4</v>
      </c>
      <c r="B5" s="17">
        <v>631.86638767208899</v>
      </c>
      <c r="C5" s="17">
        <v>516.42096211681871</v>
      </c>
      <c r="D5" s="17">
        <v>504.47856014730291</v>
      </c>
      <c r="E5" s="17">
        <v>584.64592686656431</v>
      </c>
      <c r="F5" s="17">
        <v>605.35699999999997</v>
      </c>
      <c r="G5" s="17">
        <v>707.7187746500457</v>
      </c>
      <c r="H5" s="17">
        <v>760.34704746730711</v>
      </c>
      <c r="I5" s="17">
        <v>809.2982184711118</v>
      </c>
      <c r="J5" s="17">
        <v>855.24756041770752</v>
      </c>
      <c r="K5" s="17">
        <v>896.13712365264553</v>
      </c>
      <c r="L5" s="90">
        <v>936.65043773186937</v>
      </c>
    </row>
    <row r="6" spans="1:12">
      <c r="A6" s="27" t="s">
        <v>5</v>
      </c>
      <c r="B6" s="17">
        <v>2550.3308096623009</v>
      </c>
      <c r="C6" s="17">
        <v>2277.5298202417621</v>
      </c>
      <c r="D6" s="17">
        <v>2565.0704944384502</v>
      </c>
      <c r="E6" s="17">
        <v>2682.2416040230059</v>
      </c>
      <c r="F6" s="17">
        <v>2680.7089999999998</v>
      </c>
      <c r="G6" s="17">
        <v>2824.1975675234467</v>
      </c>
      <c r="H6" s="17">
        <v>2885.1465996348816</v>
      </c>
      <c r="I6" s="17">
        <v>2947.9665726704902</v>
      </c>
      <c r="J6" s="17">
        <v>3069.7387538021962</v>
      </c>
      <c r="K6" s="17">
        <v>3171.4604031233703</v>
      </c>
      <c r="L6" s="90">
        <v>3288.688327307902</v>
      </c>
    </row>
    <row r="7" spans="1:12">
      <c r="A7" s="27" t="s">
        <v>6</v>
      </c>
      <c r="B7" s="17">
        <v>586.00763767822059</v>
      </c>
      <c r="C7" s="17">
        <v>536.69375141411695</v>
      </c>
      <c r="D7" s="17">
        <v>567.26232615466438</v>
      </c>
      <c r="E7" s="17">
        <v>624.14769346061382</v>
      </c>
      <c r="F7" s="17">
        <v>646.12300000000005</v>
      </c>
      <c r="G7" s="17">
        <v>724.40940698789427</v>
      </c>
      <c r="H7" s="17">
        <v>751.20055498712418</v>
      </c>
      <c r="I7" s="17">
        <v>776.69861899762054</v>
      </c>
      <c r="J7" s="17">
        <v>806.5880364785919</v>
      </c>
      <c r="K7" s="17">
        <v>831.48413426477487</v>
      </c>
      <c r="L7" s="90">
        <v>858.23035411423848</v>
      </c>
    </row>
    <row r="8" spans="1:12">
      <c r="A8" s="27" t="s">
        <v>7</v>
      </c>
      <c r="B8" s="17">
        <v>47.057370103326761</v>
      </c>
      <c r="C8" s="17">
        <v>66.367314053452304</v>
      </c>
      <c r="D8" s="17">
        <v>91.558466063994103</v>
      </c>
      <c r="E8" s="17">
        <v>116.91672108881522</v>
      </c>
      <c r="F8" s="17">
        <v>122.58800000000001</v>
      </c>
      <c r="G8" s="17">
        <v>149.34728517732205</v>
      </c>
      <c r="H8" s="17">
        <v>164.45159421909204</v>
      </c>
      <c r="I8" s="17">
        <v>177.80041041512251</v>
      </c>
      <c r="J8" s="17">
        <v>192.00758691798592</v>
      </c>
      <c r="K8" s="17">
        <v>205.07101940296997</v>
      </c>
      <c r="L8" s="90">
        <v>218.44737136409205</v>
      </c>
    </row>
    <row r="9" spans="1:12">
      <c r="A9" s="28"/>
      <c r="B9" s="104"/>
      <c r="C9" s="104"/>
      <c r="D9" s="16"/>
      <c r="E9" s="16"/>
      <c r="F9" s="16"/>
      <c r="G9" s="16"/>
      <c r="H9" s="16"/>
      <c r="I9" s="16"/>
      <c r="J9" s="16"/>
      <c r="K9" s="16"/>
      <c r="L9" s="91"/>
    </row>
    <row r="10" spans="1:12" s="131" customFormat="1">
      <c r="A10" s="29" t="s">
        <v>8</v>
      </c>
      <c r="B10" s="15">
        <v>862.61099999999999</v>
      </c>
      <c r="C10" s="15">
        <v>1093.222</v>
      </c>
      <c r="D10" s="15">
        <v>1329.76</v>
      </c>
      <c r="E10" s="15">
        <v>1457.5466666666675</v>
      </c>
      <c r="F10" s="15">
        <v>1548.0486666666668</v>
      </c>
      <c r="G10" s="15">
        <v>1636.8703362500003</v>
      </c>
      <c r="H10" s="15">
        <v>1687.8847049999999</v>
      </c>
      <c r="I10" s="15">
        <v>1727.8126877500001</v>
      </c>
      <c r="J10" s="15">
        <v>1779.2516659999999</v>
      </c>
      <c r="K10" s="15">
        <v>1834.2661815000001</v>
      </c>
      <c r="L10" s="89">
        <v>1896.6533597500002</v>
      </c>
    </row>
    <row r="11" spans="1:12">
      <c r="A11" s="27" t="s">
        <v>9</v>
      </c>
      <c r="B11" s="17">
        <v>575.20589307927696</v>
      </c>
      <c r="C11" s="17">
        <v>660.99221116636761</v>
      </c>
      <c r="D11" s="17">
        <v>716.80323891354874</v>
      </c>
      <c r="E11" s="17">
        <v>743.24902067021605</v>
      </c>
      <c r="F11" s="17">
        <v>765.48555130879981</v>
      </c>
      <c r="G11" s="17">
        <v>800.84714263566957</v>
      </c>
      <c r="H11" s="17">
        <v>813.70053880342448</v>
      </c>
      <c r="I11" s="17">
        <v>823.50942310229163</v>
      </c>
      <c r="J11" s="17">
        <v>833.90191068415095</v>
      </c>
      <c r="K11" s="17">
        <v>849.94777583667064</v>
      </c>
      <c r="L11" s="90">
        <v>869.94619138854864</v>
      </c>
    </row>
    <row r="12" spans="1:12">
      <c r="A12" s="27" t="s">
        <v>10</v>
      </c>
      <c r="B12" s="17">
        <v>287.394106920723</v>
      </c>
      <c r="C12" s="17">
        <v>432.20778883363243</v>
      </c>
      <c r="D12" s="17">
        <v>613.00776108645118</v>
      </c>
      <c r="E12" s="17">
        <v>714.12126168224302</v>
      </c>
      <c r="F12" s="17">
        <v>782.58473410936858</v>
      </c>
      <c r="G12" s="17">
        <v>836.02319361433058</v>
      </c>
      <c r="H12" s="17">
        <v>874.18416619657557</v>
      </c>
      <c r="I12" s="17">
        <v>904.30326464770849</v>
      </c>
      <c r="J12" s="17">
        <v>945.34975531584894</v>
      </c>
      <c r="K12" s="17">
        <v>984.31840566332937</v>
      </c>
      <c r="L12" s="90">
        <v>1026.7071683614513</v>
      </c>
    </row>
    <row r="13" spans="1:12">
      <c r="A13" s="28"/>
      <c r="B13" s="104"/>
      <c r="C13" s="104"/>
      <c r="D13" s="16"/>
      <c r="E13" s="16"/>
      <c r="F13" s="16"/>
      <c r="G13" s="16"/>
      <c r="H13" s="16"/>
      <c r="I13" s="16"/>
      <c r="J13" s="16"/>
      <c r="K13" s="16"/>
      <c r="L13" s="91"/>
    </row>
    <row r="14" spans="1:12" s="131" customFormat="1">
      <c r="A14" s="29" t="s">
        <v>11</v>
      </c>
      <c r="B14" s="15">
        <v>691.88579866605312</v>
      </c>
      <c r="C14" s="15">
        <v>825.4</v>
      </c>
      <c r="D14" s="15">
        <v>1009.22</v>
      </c>
      <c r="E14" s="15">
        <v>1080.1600000000001</v>
      </c>
      <c r="F14" s="15">
        <v>1167.7816666666672</v>
      </c>
      <c r="G14" s="15">
        <v>1251.7001100000002</v>
      </c>
      <c r="H14" s="15">
        <v>1329.8229150000002</v>
      </c>
      <c r="I14" s="15">
        <v>1401.3179624999998</v>
      </c>
      <c r="J14" s="15">
        <v>1471.2161874999999</v>
      </c>
      <c r="K14" s="15">
        <v>1532.7779874999997</v>
      </c>
      <c r="L14" s="89">
        <v>1595.19515</v>
      </c>
    </row>
    <row r="15" spans="1:12">
      <c r="A15" s="27" t="s">
        <v>12</v>
      </c>
      <c r="B15" s="17">
        <v>92.100236654209482</v>
      </c>
      <c r="C15" s="17">
        <v>110.2</v>
      </c>
      <c r="D15" s="17">
        <v>140.38300000000001</v>
      </c>
      <c r="E15" s="17">
        <v>136.10300000000001</v>
      </c>
      <c r="F15" s="17">
        <v>150.86699999999999</v>
      </c>
      <c r="G15" s="17">
        <v>159.49734759595714</v>
      </c>
      <c r="H15" s="17">
        <v>171.1676765324637</v>
      </c>
      <c r="I15" s="17">
        <v>182.0195610778448</v>
      </c>
      <c r="J15" s="17">
        <v>193.20869105009206</v>
      </c>
      <c r="K15" s="17">
        <v>203.20158601813625</v>
      </c>
      <c r="L15" s="90">
        <v>213.479142217299</v>
      </c>
    </row>
    <row r="16" spans="1:12">
      <c r="A16" s="27" t="s">
        <v>13</v>
      </c>
      <c r="B16" s="17">
        <v>80.255302675101177</v>
      </c>
      <c r="C16" s="17">
        <v>95.5</v>
      </c>
      <c r="D16" s="17">
        <v>128.29599999999999</v>
      </c>
      <c r="E16" s="17">
        <v>145.721</v>
      </c>
      <c r="F16" s="17">
        <v>157.321</v>
      </c>
      <c r="G16" s="17">
        <v>175.16547978234993</v>
      </c>
      <c r="H16" s="17">
        <v>189.59037053745985</v>
      </c>
      <c r="I16" s="17">
        <v>201.33491078664596</v>
      </c>
      <c r="J16" s="17">
        <v>210.27717640089026</v>
      </c>
      <c r="K16" s="17">
        <v>217.89030746293253</v>
      </c>
      <c r="L16" s="90">
        <v>225.23913744221528</v>
      </c>
    </row>
    <row r="17" spans="1:12">
      <c r="A17" s="27" t="s">
        <v>14</v>
      </c>
      <c r="B17" s="17">
        <v>11.730259336742391</v>
      </c>
      <c r="C17" s="17">
        <v>17</v>
      </c>
      <c r="D17" s="17">
        <v>26.291999999999998</v>
      </c>
      <c r="E17" s="17">
        <v>31.463999999999999</v>
      </c>
      <c r="F17" s="17">
        <v>34.583999999999996</v>
      </c>
      <c r="G17" s="17">
        <v>40.668240059539826</v>
      </c>
      <c r="H17" s="17">
        <v>43.138203011466707</v>
      </c>
      <c r="I17" s="17">
        <v>45.269600305816503</v>
      </c>
      <c r="J17" s="17">
        <v>47.175064384567008</v>
      </c>
      <c r="K17" s="17">
        <v>48.757602947630488</v>
      </c>
      <c r="L17" s="90">
        <v>50.292551767375507</v>
      </c>
    </row>
    <row r="18" spans="1:12">
      <c r="A18" s="27" t="s">
        <v>15</v>
      </c>
      <c r="B18" s="17">
        <v>73.099999999999994</v>
      </c>
      <c r="C18" s="17">
        <v>98.1</v>
      </c>
      <c r="D18" s="17">
        <v>122.666</v>
      </c>
      <c r="E18" s="17">
        <v>134.49199999999999</v>
      </c>
      <c r="F18" s="17">
        <v>145.024</v>
      </c>
      <c r="G18" s="17">
        <v>157.40896373108507</v>
      </c>
      <c r="H18" s="17">
        <v>167.07033228153804</v>
      </c>
      <c r="I18" s="17">
        <v>175.93471722954672</v>
      </c>
      <c r="J18" s="17">
        <v>184.31068555542905</v>
      </c>
      <c r="K18" s="17">
        <v>191.90920843729623</v>
      </c>
      <c r="L18" s="90">
        <v>199.36329549102962</v>
      </c>
    </row>
    <row r="19" spans="1:12">
      <c r="A19" s="27" t="s">
        <v>16</v>
      </c>
      <c r="B19" s="17">
        <v>22.8</v>
      </c>
      <c r="C19" s="17">
        <v>26.8</v>
      </c>
      <c r="D19" s="17">
        <v>31.753999999999998</v>
      </c>
      <c r="E19" s="17">
        <v>32.266666666666666</v>
      </c>
      <c r="F19" s="17">
        <v>35.407000000000004</v>
      </c>
      <c r="G19" s="17">
        <v>39.123387170139814</v>
      </c>
      <c r="H19" s="17">
        <v>41.639968795815292</v>
      </c>
      <c r="I19" s="17">
        <v>43.918095041089927</v>
      </c>
      <c r="J19" s="17">
        <v>46.067445034868683</v>
      </c>
      <c r="K19" s="17">
        <v>47.951416002664061</v>
      </c>
      <c r="L19" s="90">
        <v>49.828692753119888</v>
      </c>
    </row>
    <row r="20" spans="1:12">
      <c r="A20" s="27" t="s">
        <v>17</v>
      </c>
      <c r="B20" s="17">
        <v>48.8</v>
      </c>
      <c r="C20" s="17">
        <v>58.3</v>
      </c>
      <c r="D20" s="17">
        <v>76.19</v>
      </c>
      <c r="E20" s="17">
        <v>79.646000000000001</v>
      </c>
      <c r="F20" s="17">
        <v>82.79</v>
      </c>
      <c r="G20" s="17">
        <v>91.551770691320357</v>
      </c>
      <c r="H20" s="17">
        <v>96.344506500153614</v>
      </c>
      <c r="I20" s="17">
        <v>102.58900221393277</v>
      </c>
      <c r="J20" s="17">
        <v>106.83071364610338</v>
      </c>
      <c r="K20" s="17">
        <v>110.35189402385936</v>
      </c>
      <c r="L20" s="90">
        <v>113.99061795206261</v>
      </c>
    </row>
    <row r="21" spans="1:12">
      <c r="A21" s="27" t="s">
        <v>18</v>
      </c>
      <c r="B21" s="17">
        <v>363.2</v>
      </c>
      <c r="C21" s="17">
        <v>419.5</v>
      </c>
      <c r="D21" s="17">
        <v>483.63499999999999</v>
      </c>
      <c r="E21" s="17">
        <v>520.43600000000004</v>
      </c>
      <c r="F21" s="17">
        <v>561.78866666666727</v>
      </c>
      <c r="G21" s="17">
        <v>588.28492096960804</v>
      </c>
      <c r="H21" s="17">
        <v>620.8718573411029</v>
      </c>
      <c r="I21" s="17">
        <v>650.25207584512304</v>
      </c>
      <c r="J21" s="17">
        <v>683.34641142804969</v>
      </c>
      <c r="K21" s="17">
        <v>712.71597260748058</v>
      </c>
      <c r="L21" s="90">
        <v>743.00171237689801</v>
      </c>
    </row>
    <row r="22" spans="1:12">
      <c r="A22" s="28"/>
      <c r="B22" s="104"/>
      <c r="C22" s="104"/>
      <c r="D22" s="16"/>
      <c r="E22" s="16"/>
      <c r="F22" s="16"/>
      <c r="G22" s="16"/>
      <c r="H22" s="16"/>
      <c r="I22" s="16"/>
      <c r="J22" s="16"/>
      <c r="K22" s="16"/>
      <c r="L22" s="91"/>
    </row>
    <row r="23" spans="1:12" s="131" customFormat="1">
      <c r="A23" s="29" t="s">
        <v>19</v>
      </c>
      <c r="B23" s="15">
        <v>2447.6</v>
      </c>
      <c r="C23" s="15">
        <v>2828.2</v>
      </c>
      <c r="D23" s="15">
        <v>3403.9316666666682</v>
      </c>
      <c r="E23" s="94">
        <v>3676.28314903307</v>
      </c>
      <c r="F23" s="15">
        <v>3894.6332122485937</v>
      </c>
      <c r="G23" s="15">
        <v>4148.3493324999981</v>
      </c>
      <c r="H23" s="15">
        <v>4352.9046625000001</v>
      </c>
      <c r="I23" s="15">
        <v>4521.4723000000004</v>
      </c>
      <c r="J23" s="15">
        <v>4717.1742199999999</v>
      </c>
      <c r="K23" s="15">
        <v>4905.3573249999999</v>
      </c>
      <c r="L23" s="89">
        <v>5078.7297799999997</v>
      </c>
    </row>
    <row r="24" spans="1:12">
      <c r="A24" s="27" t="s">
        <v>20</v>
      </c>
      <c r="B24" s="17">
        <v>370</v>
      </c>
      <c r="C24" s="17">
        <v>454.2</v>
      </c>
      <c r="D24" s="17">
        <v>533.80100000000004</v>
      </c>
      <c r="E24" s="17">
        <v>570.10300000000007</v>
      </c>
      <c r="F24" s="17">
        <v>587.41399999999999</v>
      </c>
      <c r="G24" s="17">
        <f>'[2]Proprietors Unchanged'!G24+'[2]RBA Payroll Region Final'!G24</f>
        <v>594.58790999999997</v>
      </c>
      <c r="H24" s="17">
        <f>'[2]Proprietors Unchanged'!H24+'[2]RBA Payroll Region Final'!H24</f>
        <v>601.71794</v>
      </c>
      <c r="I24" s="17">
        <f>'[2]Proprietors Unchanged'!I24+'[2]RBA Payroll Region Final'!I24</f>
        <v>613.17669000000001</v>
      </c>
      <c r="J24" s="17">
        <f>'[2]Proprietors Unchanged'!J24+'[2]RBA Payroll Region Final'!J24</f>
        <v>627.52392999999995</v>
      </c>
      <c r="K24" s="17">
        <f>'[2]Proprietors Unchanged'!K24+'[2]RBA Payroll Region Final'!K24</f>
        <v>647.76482999999996</v>
      </c>
      <c r="L24" s="90">
        <f>'[2]Proprietors Unchanged'!L24+'[2]RBA Payroll Region Final'!L24</f>
        <v>671.713479217187</v>
      </c>
    </row>
    <row r="25" spans="1:12">
      <c r="A25" s="27" t="s">
        <v>21</v>
      </c>
      <c r="B25" s="17">
        <v>451.98784952621554</v>
      </c>
      <c r="C25" s="17">
        <v>427.7</v>
      </c>
      <c r="D25" s="17">
        <v>436.15023460629698</v>
      </c>
      <c r="E25" s="17">
        <v>446.02800000000002</v>
      </c>
      <c r="F25" s="17">
        <v>451.779</v>
      </c>
      <c r="G25" s="17">
        <f>'[2]Proprietors Unchanged'!G25+'[2]RBA Payroll Region Final'!G25</f>
        <v>471.70621999999997</v>
      </c>
      <c r="H25" s="17">
        <f>'[2]Proprietors Unchanged'!H25+'[2]RBA Payroll Region Final'!H25</f>
        <v>482.93400000000003</v>
      </c>
      <c r="I25" s="17">
        <f>'[2]Proprietors Unchanged'!I25+'[2]RBA Payroll Region Final'!I25</f>
        <v>491.5206</v>
      </c>
      <c r="J25" s="17">
        <f>'[2]Proprietors Unchanged'!J25+'[2]RBA Payroll Region Final'!J25</f>
        <v>500.8331</v>
      </c>
      <c r="K25" s="17">
        <f>'[2]Proprietors Unchanged'!K25+'[2]RBA Payroll Region Final'!K25</f>
        <v>508.84299999999996</v>
      </c>
      <c r="L25" s="90">
        <f>'[2]Proprietors Unchanged'!L25+'[2]RBA Payroll Region Final'!L25</f>
        <v>515.96181863372112</v>
      </c>
    </row>
    <row r="26" spans="1:12">
      <c r="A26" s="27" t="s">
        <v>22</v>
      </c>
      <c r="B26" s="17">
        <v>278.89999999999998</v>
      </c>
      <c r="C26" s="17">
        <v>247.9</v>
      </c>
      <c r="D26" s="17">
        <v>273.53899999999999</v>
      </c>
      <c r="E26" s="17">
        <v>275.113</v>
      </c>
      <c r="F26" s="17">
        <v>293.88299999999998</v>
      </c>
      <c r="G26" s="17">
        <f>'[2]Proprietors Unchanged'!G26+'[2]RBA Payroll Region Final'!G26</f>
        <v>323.04856000000001</v>
      </c>
      <c r="H26" s="17">
        <f>'[2]Proprietors Unchanged'!H26+'[2]RBA Payroll Region Final'!H26</f>
        <v>345.30818999999997</v>
      </c>
      <c r="I26" s="17">
        <f>'[2]Proprietors Unchanged'!I26+'[2]RBA Payroll Region Final'!I26</f>
        <v>362.88054</v>
      </c>
      <c r="J26" s="17">
        <f>'[2]Proprietors Unchanged'!J26+'[2]RBA Payroll Region Final'!J26</f>
        <v>384.72974999999997</v>
      </c>
      <c r="K26" s="17">
        <f>'[2]Proprietors Unchanged'!K26+'[2]RBA Payroll Region Final'!K26</f>
        <v>405.84282999999999</v>
      </c>
      <c r="L26" s="90">
        <f>'[2]Proprietors Unchanged'!L26+'[2]RBA Payroll Region Final'!L26</f>
        <v>425.08103475606833</v>
      </c>
    </row>
    <row r="27" spans="1:12">
      <c r="A27" s="27" t="s">
        <v>23</v>
      </c>
      <c r="B27" s="17">
        <v>23.9</v>
      </c>
      <c r="C27" s="17">
        <v>32.299999999999997</v>
      </c>
      <c r="D27" s="17">
        <v>51.363891777295564</v>
      </c>
      <c r="E27" s="17">
        <v>64.393000000000001</v>
      </c>
      <c r="F27" s="17">
        <v>75.406000000000006</v>
      </c>
      <c r="G27" s="17">
        <f>'[2]Proprietors Unchanged'!G27+'[2]RBA Payroll Region Final'!G27</f>
        <v>83.399810000000002</v>
      </c>
      <c r="H27" s="17">
        <f>'[2]Proprietors Unchanged'!H27+'[2]RBA Payroll Region Final'!H27</f>
        <v>91.24387999999999</v>
      </c>
      <c r="I27" s="17">
        <f>'[2]Proprietors Unchanged'!I27+'[2]RBA Payroll Region Final'!I27</f>
        <v>97.641999999999996</v>
      </c>
      <c r="J27" s="17">
        <f>'[2]Proprietors Unchanged'!J27+'[2]RBA Payroll Region Final'!J27</f>
        <v>105.0622</v>
      </c>
      <c r="K27" s="17">
        <f>'[2]Proprietors Unchanged'!K27+'[2]RBA Payroll Region Final'!K27</f>
        <v>111.6274972880403</v>
      </c>
      <c r="L27" s="90">
        <f>'[2]Proprietors Unchanged'!L27+'[2]RBA Payroll Region Final'!L27</f>
        <v>117.00473682158407</v>
      </c>
    </row>
    <row r="28" spans="1:12">
      <c r="A28" s="27" t="s">
        <v>24</v>
      </c>
      <c r="B28" s="17">
        <v>147.5</v>
      </c>
      <c r="C28" s="17">
        <v>176.4</v>
      </c>
      <c r="D28" s="17">
        <v>223.57599999999999</v>
      </c>
      <c r="E28" s="17">
        <v>221.839</v>
      </c>
      <c r="F28" s="17">
        <v>266.44800000000004</v>
      </c>
      <c r="G28" s="17">
        <f>'[2]Proprietors Unchanged'!G28+'[2]RBA Payroll Region Final'!G28</f>
        <v>279.98108000000002</v>
      </c>
      <c r="H28" s="17">
        <f>'[2]Proprietors Unchanged'!H28+'[2]RBA Payroll Region Final'!H28</f>
        <v>296.28199000000001</v>
      </c>
      <c r="I28" s="17">
        <f>'[2]Proprietors Unchanged'!I28+'[2]RBA Payroll Region Final'!I28</f>
        <v>311.20337000000001</v>
      </c>
      <c r="J28" s="17">
        <f>'[2]Proprietors Unchanged'!J28+'[2]RBA Payroll Region Final'!J28</f>
        <v>327.62952999999999</v>
      </c>
      <c r="K28" s="17">
        <f>'[2]Proprietors Unchanged'!K28+'[2]RBA Payroll Region Final'!K28</f>
        <v>343.24607000000003</v>
      </c>
      <c r="L28" s="90">
        <f>'[2]Proprietors Unchanged'!L28+'[2]RBA Payroll Region Final'!L28</f>
        <v>358.09620999999999</v>
      </c>
    </row>
    <row r="29" spans="1:12">
      <c r="A29" s="27" t="s">
        <v>25</v>
      </c>
      <c r="B29" s="17">
        <v>235.2</v>
      </c>
      <c r="C29" s="17">
        <v>312.39999999999998</v>
      </c>
      <c r="D29" s="17">
        <v>407.5028795546267</v>
      </c>
      <c r="E29" s="17">
        <v>471.44</v>
      </c>
      <c r="F29" s="17">
        <v>479.16500000000002</v>
      </c>
      <c r="G29" s="17">
        <f>'[2]Proprietors Unchanged'!G29+'[2]RBA Payroll Region Final'!G29</f>
        <v>512.46156000000008</v>
      </c>
      <c r="H29" s="17">
        <f>'[2]Proprietors Unchanged'!H29+'[2]RBA Payroll Region Final'!H29</f>
        <v>537.71316999999999</v>
      </c>
      <c r="I29" s="17">
        <f>'[2]Proprietors Unchanged'!I29+'[2]RBA Payroll Region Final'!I29</f>
        <v>556.73707999999999</v>
      </c>
      <c r="J29" s="17">
        <f>'[2]Proprietors Unchanged'!J29+'[2]RBA Payroll Region Final'!J29</f>
        <v>581.94924000000003</v>
      </c>
      <c r="K29" s="17">
        <f>'[2]Proprietors Unchanged'!K29+'[2]RBA Payroll Region Final'!K29</f>
        <v>606.28020000000004</v>
      </c>
      <c r="L29" s="90">
        <f>'[2]Proprietors Unchanged'!L29+'[2]RBA Payroll Region Final'!L29</f>
        <v>628.00778288056688</v>
      </c>
    </row>
    <row r="30" spans="1:12">
      <c r="A30" s="27" t="s">
        <v>26</v>
      </c>
      <c r="B30" s="17">
        <v>141</v>
      </c>
      <c r="C30" s="17">
        <v>194.8</v>
      </c>
      <c r="D30" s="17">
        <v>265.54491465494135</v>
      </c>
      <c r="E30" s="17">
        <v>313.71600000000001</v>
      </c>
      <c r="F30" s="17">
        <v>338.38099999999997</v>
      </c>
      <c r="G30" s="17">
        <f>'[2]Proprietors Unchanged'!G30+'[2]RBA Payroll Region Final'!G30</f>
        <v>363.09663999999998</v>
      </c>
      <c r="H30" s="17">
        <f>'[2]Proprietors Unchanged'!H30+'[2]RBA Payroll Region Final'!H30</f>
        <v>380.50684000000001</v>
      </c>
      <c r="I30" s="17">
        <f>'[2]Proprietors Unchanged'!I30+'[2]RBA Payroll Region Final'!I30</f>
        <v>393.43399999999997</v>
      </c>
      <c r="J30" s="17">
        <f>'[2]Proprietors Unchanged'!J30+'[2]RBA Payroll Region Final'!J30</f>
        <v>409.8929</v>
      </c>
      <c r="K30" s="17">
        <f>'[2]Proprietors Unchanged'!K30+'[2]RBA Payroll Region Final'!K30</f>
        <v>425.39189999999996</v>
      </c>
      <c r="L30" s="90">
        <f>'[2]Proprietors Unchanged'!L30+'[2]RBA Payroll Region Final'!L30</f>
        <v>439.13208678604769</v>
      </c>
    </row>
    <row r="31" spans="1:12">
      <c r="A31" s="27" t="s">
        <v>27</v>
      </c>
      <c r="B31" s="17">
        <v>124.88755114340589</v>
      </c>
      <c r="C31" s="17">
        <v>212</v>
      </c>
      <c r="D31" s="17">
        <v>288.42099999999999</v>
      </c>
      <c r="E31" s="17">
        <v>334.87099999999998</v>
      </c>
      <c r="F31" s="17">
        <v>368.24599999999998</v>
      </c>
      <c r="G31" s="17">
        <f>'[2]Proprietors Unchanged'!G31+'[2]RBA Payroll Region Final'!G31</f>
        <v>398.66631000000001</v>
      </c>
      <c r="H31" s="17">
        <f>'[2]Proprietors Unchanged'!H31+'[2]RBA Payroll Region Final'!H31</f>
        <v>426.93709999999999</v>
      </c>
      <c r="I31" s="17">
        <f>'[2]Proprietors Unchanged'!I31+'[2]RBA Payroll Region Final'!I31</f>
        <v>449.85449999999997</v>
      </c>
      <c r="J31" s="17">
        <f>'[2]Proprietors Unchanged'!J31+'[2]RBA Payroll Region Final'!J31</f>
        <v>473.59640000000002</v>
      </c>
      <c r="K31" s="17">
        <f>'[2]Proprietors Unchanged'!K31+'[2]RBA Payroll Region Final'!K31</f>
        <v>493.69299999999998</v>
      </c>
      <c r="L31" s="90">
        <f>'[2]Proprietors Unchanged'!L31+'[2]RBA Payroll Region Final'!L31</f>
        <v>510.13676107207743</v>
      </c>
    </row>
    <row r="32" spans="1:12">
      <c r="A32" s="27" t="s">
        <v>28</v>
      </c>
      <c r="B32" s="17">
        <v>53.9</v>
      </c>
      <c r="C32" s="17">
        <v>96.4</v>
      </c>
      <c r="D32" s="17">
        <v>146.08708534505865</v>
      </c>
      <c r="E32" s="17">
        <v>177.01</v>
      </c>
      <c r="F32" s="17">
        <v>207.024</v>
      </c>
      <c r="G32" s="17">
        <f>'[2]Proprietors Unchanged'!G32+'[2]RBA Payroll Region Final'!G32</f>
        <v>228.86451</v>
      </c>
      <c r="H32" s="17">
        <f>'[2]Proprietors Unchanged'!H32+'[2]RBA Payroll Region Final'!H32</f>
        <v>244.28791999999999</v>
      </c>
      <c r="I32" s="17">
        <f>'[2]Proprietors Unchanged'!I32+'[2]RBA Payroll Region Final'!I32</f>
        <v>256.25414999999998</v>
      </c>
      <c r="J32" s="17">
        <f>'[2]Proprietors Unchanged'!J32+'[2]RBA Payroll Region Final'!J32</f>
        <v>268.88522999999998</v>
      </c>
      <c r="K32" s="17">
        <f>'[2]Proprietors Unchanged'!K32+'[2]RBA Payroll Region Final'!K32</f>
        <v>280.16829000000001</v>
      </c>
      <c r="L32" s="90">
        <f>'[2]Proprietors Unchanged'!L32+'[2]RBA Payroll Region Final'!L32</f>
        <v>290.40782588174949</v>
      </c>
    </row>
    <row r="33" spans="1:12">
      <c r="A33" s="27" t="s">
        <v>29</v>
      </c>
      <c r="B33" s="17">
        <v>203.1</v>
      </c>
      <c r="C33" s="17">
        <v>208.8</v>
      </c>
      <c r="D33" s="17">
        <v>225.012</v>
      </c>
      <c r="E33" s="17">
        <v>208.959</v>
      </c>
      <c r="F33" s="17">
        <v>223.38099999999997</v>
      </c>
      <c r="G33" s="17">
        <f>'[2]Proprietors Unchanged'!G33+'[2]RBA Payroll Region Final'!G33</f>
        <v>237.84978000000001</v>
      </c>
      <c r="H33" s="17">
        <f>'[2]Proprietors Unchanged'!H33+'[2]RBA Payroll Region Final'!H33</f>
        <v>248.27834999999999</v>
      </c>
      <c r="I33" s="17">
        <f>'[2]Proprietors Unchanged'!I33+'[2]RBA Payroll Region Final'!I33</f>
        <v>256.78176999999999</v>
      </c>
      <c r="J33" s="17">
        <f>'[2]Proprietors Unchanged'!J33+'[2]RBA Payroll Region Final'!J33</f>
        <v>266.46215000000001</v>
      </c>
      <c r="K33" s="17">
        <f>'[2]Proprietors Unchanged'!K33+'[2]RBA Payroll Region Final'!K33</f>
        <v>275.63094000000001</v>
      </c>
      <c r="L33" s="90">
        <f>'[2]Proprietors Unchanged'!L33+'[2]RBA Payroll Region Final'!L33</f>
        <v>284.02037152828029</v>
      </c>
    </row>
    <row r="34" spans="1:12">
      <c r="A34" s="27" t="s">
        <v>30</v>
      </c>
      <c r="B34" s="17">
        <v>68.609528703241637</v>
      </c>
      <c r="C34" s="17">
        <v>108.9</v>
      </c>
      <c r="D34" s="17">
        <v>166.08022866807781</v>
      </c>
      <c r="E34" s="17">
        <v>225.20800000000003</v>
      </c>
      <c r="F34" s="17">
        <v>209.00300000000001</v>
      </c>
      <c r="G34" s="17">
        <f>'[2]Proprietors Unchanged'!G34+'[2]RBA Payroll Region Final'!G34</f>
        <v>229.00863000000001</v>
      </c>
      <c r="H34" s="17">
        <f>'[2]Proprietors Unchanged'!H34+'[2]RBA Payroll Region Final'!H34</f>
        <v>244.87176000000002</v>
      </c>
      <c r="I34" s="17">
        <f>'[2]Proprietors Unchanged'!I34+'[2]RBA Payroll Region Final'!I34</f>
        <v>257.40439000000003</v>
      </c>
      <c r="J34" s="17">
        <f>'[2]Proprietors Unchanged'!J34+'[2]RBA Payroll Region Final'!J34</f>
        <v>273.20745999999997</v>
      </c>
      <c r="K34" s="17">
        <f>'[2]Proprietors Unchanged'!K34+'[2]RBA Payroll Region Final'!K34</f>
        <v>288.52303000000001</v>
      </c>
      <c r="L34" s="90">
        <f>'[2]Proprietors Unchanged'!L34+'[2]RBA Payroll Region Final'!L34</f>
        <v>302.5336731449172</v>
      </c>
    </row>
    <row r="35" spans="1:12">
      <c r="A35" s="27" t="s">
        <v>31</v>
      </c>
      <c r="B35" s="17">
        <v>20.2</v>
      </c>
      <c r="C35" s="17">
        <v>29.9</v>
      </c>
      <c r="D35" s="17">
        <v>41.959736428493642</v>
      </c>
      <c r="E35" s="17">
        <v>53.714000000000006</v>
      </c>
      <c r="F35" s="17">
        <v>61.187945762799984</v>
      </c>
      <c r="G35" s="17">
        <f>'[2]Proprietors Unchanged'!G35+'[2]RBA Payroll Region Final'!G35</f>
        <v>71.363659999999996</v>
      </c>
      <c r="H35" s="17">
        <f>'[2]Proprietors Unchanged'!H35+'[2]RBA Payroll Region Final'!H35</f>
        <v>80.531100000000009</v>
      </c>
      <c r="I35" s="17">
        <f>'[2]Proprietors Unchanged'!I35+'[2]RBA Payroll Region Final'!I35</f>
        <v>88.05659</v>
      </c>
      <c r="J35" s="17">
        <f>'[2]Proprietors Unchanged'!J35+'[2]RBA Payroll Region Final'!J35</f>
        <v>95.922110000000004</v>
      </c>
      <c r="K35" s="17">
        <f>'[2]Proprietors Unchanged'!K35+'[2]RBA Payroll Region Final'!K35</f>
        <v>103.07387858661011</v>
      </c>
      <c r="L35" s="90">
        <f>'[2]Proprietors Unchanged'!L35+'[2]RBA Payroll Region Final'!L35</f>
        <v>109.33300570095321</v>
      </c>
    </row>
    <row r="36" spans="1:12">
      <c r="A36" s="27" t="s">
        <v>32</v>
      </c>
      <c r="B36" s="17">
        <v>299.01507062713694</v>
      </c>
      <c r="C36" s="17">
        <v>291.7</v>
      </c>
      <c r="D36" s="17">
        <v>302.96114040921555</v>
      </c>
      <c r="E36" s="17">
        <v>271.37299999999999</v>
      </c>
      <c r="F36" s="17">
        <v>284.99</v>
      </c>
      <c r="G36" s="17">
        <f>'[2]Proprietors Unchanged'!G36+'[2]RBA Payroll Region Final'!G36</f>
        <v>302.24873000000002</v>
      </c>
      <c r="H36" s="17">
        <f>'[2]Proprietors Unchanged'!H36+'[2]RBA Payroll Region Final'!H36</f>
        <v>316.67630000000003</v>
      </c>
      <c r="I36" s="17">
        <f>'[2]Proprietors Unchanged'!I36+'[2]RBA Payroll Region Final'!I36</f>
        <v>327.92525000000001</v>
      </c>
      <c r="J36" s="17">
        <f>'[2]Proprietors Unchanged'!J36+'[2]RBA Payroll Region Final'!J36</f>
        <v>339.77511000000004</v>
      </c>
      <c r="K36" s="17">
        <f>'[2]Proprietors Unchanged'!K36+'[2]RBA Payroll Region Final'!K36</f>
        <v>350.55785186063923</v>
      </c>
      <c r="L36" s="90">
        <f>'[2]Proprietors Unchanged'!L36+'[2]RBA Payroll Region Final'!L36</f>
        <v>360.02335325226028</v>
      </c>
    </row>
    <row r="37" spans="1:12">
      <c r="A37" s="27" t="s">
        <v>33</v>
      </c>
      <c r="B37" s="17">
        <v>29.5</v>
      </c>
      <c r="C37" s="17">
        <v>34.700000000000003</v>
      </c>
      <c r="D37" s="17">
        <v>41.92884964531104</v>
      </c>
      <c r="E37" s="17">
        <v>42.499000000000002</v>
      </c>
      <c r="F37" s="17">
        <v>48.158000000000001</v>
      </c>
      <c r="G37" s="17">
        <f>'[2]Proprietors Unchanged'!G37+'[2]RBA Payroll Region Final'!G37</f>
        <v>52.017899999999997</v>
      </c>
      <c r="H37" s="17">
        <f>'[2]Proprietors Unchanged'!H37+'[2]RBA Payroll Region Final'!H37</f>
        <v>55.568749999999994</v>
      </c>
      <c r="I37" s="17">
        <f>'[2]Proprietors Unchanged'!I37+'[2]RBA Payroll Region Final'!I37</f>
        <v>58.568519999999999</v>
      </c>
      <c r="J37" s="17">
        <f>'[2]Proprietors Unchanged'!J37+'[2]RBA Payroll Region Final'!J37</f>
        <v>61.726709999999997</v>
      </c>
      <c r="K37" s="17">
        <f>'[2]Proprietors Unchanged'!K37+'[2]RBA Payroll Region Final'!K37</f>
        <v>64.718279999999993</v>
      </c>
      <c r="L37" s="90">
        <f>'[2]Proprietors Unchanged'!L37+'[2]RBA Payroll Region Final'!L37</f>
        <v>67.286890324586977</v>
      </c>
    </row>
    <row r="38" spans="1:12">
      <c r="A38" s="28"/>
      <c r="B38" s="104"/>
      <c r="C38" s="104"/>
      <c r="D38" s="16"/>
      <c r="E38" s="16"/>
      <c r="F38" s="16"/>
      <c r="G38" s="16"/>
      <c r="H38" s="16"/>
      <c r="I38" s="16"/>
      <c r="J38" s="16"/>
      <c r="K38" s="16"/>
      <c r="L38" s="91"/>
    </row>
    <row r="39" spans="1:12" s="131" customFormat="1">
      <c r="A39" s="29" t="s">
        <v>34</v>
      </c>
      <c r="B39" s="15">
        <v>727.38199999999995</v>
      </c>
      <c r="C39" s="15">
        <v>869.27</v>
      </c>
      <c r="D39" s="15">
        <v>1008.9394062883326</v>
      </c>
      <c r="E39" s="15">
        <v>1065.4886892400004</v>
      </c>
      <c r="F39" s="15">
        <v>1099.6120195583924</v>
      </c>
      <c r="G39" s="15">
        <v>1176.5848581614478</v>
      </c>
      <c r="H39" s="15">
        <v>1229.71144797684</v>
      </c>
      <c r="I39" s="15">
        <v>1277.0046900072075</v>
      </c>
      <c r="J39" s="15">
        <v>1324.87178327421</v>
      </c>
      <c r="K39" s="15">
        <v>1378.7983860619674</v>
      </c>
      <c r="L39" s="89">
        <v>1440.8940726405701</v>
      </c>
    </row>
    <row r="40" spans="1:12">
      <c r="A40" s="27" t="s">
        <v>35</v>
      </c>
      <c r="B40" s="17">
        <v>345.35199999999998</v>
      </c>
      <c r="C40" s="17">
        <v>434.33</v>
      </c>
      <c r="D40" s="17">
        <v>500.08499999999998</v>
      </c>
      <c r="E40" s="17">
        <v>537.447</v>
      </c>
      <c r="F40" s="17">
        <v>552.86599999999999</v>
      </c>
      <c r="G40" s="17">
        <v>591.37258826413654</v>
      </c>
      <c r="H40" s="17">
        <v>618.22439978511738</v>
      </c>
      <c r="I40" s="17">
        <v>641.11223777942337</v>
      </c>
      <c r="J40" s="17">
        <v>664.55818882013511</v>
      </c>
      <c r="K40" s="17">
        <v>691.59429142807824</v>
      </c>
      <c r="L40" s="90">
        <v>723.37144453350766</v>
      </c>
    </row>
    <row r="41" spans="1:12">
      <c r="A41" s="27" t="s">
        <v>36</v>
      </c>
      <c r="B41" s="17">
        <v>51.35</v>
      </c>
      <c r="C41" s="17">
        <v>67.180000000000007</v>
      </c>
      <c r="D41" s="17">
        <v>81.524000000000001</v>
      </c>
      <c r="E41" s="17">
        <v>90.113</v>
      </c>
      <c r="F41" s="17">
        <v>92.350999999999999</v>
      </c>
      <c r="G41" s="17">
        <v>102.75967077550095</v>
      </c>
      <c r="H41" s="17">
        <v>107.96908259379467</v>
      </c>
      <c r="I41" s="17">
        <v>112.90588116586153</v>
      </c>
      <c r="J41" s="17">
        <v>117.50999667717065</v>
      </c>
      <c r="K41" s="17">
        <v>122.43448304573177</v>
      </c>
      <c r="L41" s="90">
        <v>127.82960756417408</v>
      </c>
    </row>
    <row r="42" spans="1:12">
      <c r="A42" s="27" t="s">
        <v>37</v>
      </c>
      <c r="B42" s="17">
        <v>330.58</v>
      </c>
      <c r="C42" s="17">
        <v>367.76</v>
      </c>
      <c r="D42" s="17">
        <v>427.16199999999998</v>
      </c>
      <c r="E42" s="17">
        <v>437.82599999999996</v>
      </c>
      <c r="F42" s="17">
        <v>454.31100000000004</v>
      </c>
      <c r="G42" s="17">
        <v>482.45259912181041</v>
      </c>
      <c r="H42" s="17">
        <v>503.51796559792803</v>
      </c>
      <c r="I42" s="17">
        <v>522.98657106192263</v>
      </c>
      <c r="J42" s="17">
        <v>542.80359777690433</v>
      </c>
      <c r="K42" s="17">
        <v>564.76961158815743</v>
      </c>
      <c r="L42" s="90">
        <v>589.69302054288846</v>
      </c>
    </row>
    <row r="43" spans="1:12">
      <c r="A43" s="28"/>
      <c r="B43" s="104"/>
      <c r="C43" s="104"/>
      <c r="D43" s="16"/>
      <c r="E43" s="16"/>
      <c r="F43" s="16"/>
      <c r="G43" s="16"/>
      <c r="H43" s="16"/>
      <c r="I43" s="16"/>
      <c r="J43" s="16"/>
      <c r="K43" s="16"/>
      <c r="L43" s="91"/>
    </row>
    <row r="44" spans="1:12" s="131" customFormat="1" ht="13.5" thickBot="1">
      <c r="A44" s="30" t="s">
        <v>38</v>
      </c>
      <c r="B44" s="31">
        <v>8795.9677986660536</v>
      </c>
      <c r="C44" s="31">
        <v>9230.07</v>
      </c>
      <c r="D44" s="31">
        <v>10717.99976049874</v>
      </c>
      <c r="E44" s="115">
        <v>11556.756462580701</v>
      </c>
      <c r="F44" s="31">
        <v>12070.963565140319</v>
      </c>
      <c r="G44" s="31">
        <v>12961.292319411448</v>
      </c>
      <c r="H44" s="31">
        <v>13529.08699547684</v>
      </c>
      <c r="I44" s="31">
        <v>14028.29067775721</v>
      </c>
      <c r="J44" s="31">
        <v>14624.874804274208</v>
      </c>
      <c r="K44" s="31">
        <v>15181.187312561968</v>
      </c>
      <c r="L44" s="34">
        <v>15755.76298239057</v>
      </c>
    </row>
    <row r="45" spans="1:12" s="131" customFormat="1">
      <c r="A45" s="42"/>
      <c r="B45" s="52"/>
      <c r="C45" s="52"/>
      <c r="D45" s="52"/>
      <c r="E45" s="53"/>
      <c r="F45" s="52"/>
      <c r="G45" s="52"/>
      <c r="H45" s="52"/>
      <c r="I45" s="52"/>
      <c r="J45" s="52"/>
      <c r="K45" s="52"/>
      <c r="L45" s="52"/>
    </row>
    <row r="46" spans="1:12" ht="13.5" thickBot="1">
      <c r="A46"/>
      <c r="B46"/>
      <c r="C46"/>
    </row>
    <row r="47" spans="1:12">
      <c r="A47" s="24" t="s">
        <v>51</v>
      </c>
      <c r="B47" s="132" t="s">
        <v>68</v>
      </c>
      <c r="C47" s="133"/>
      <c r="D47" s="133"/>
      <c r="E47" s="133"/>
      <c r="F47" s="133"/>
      <c r="G47" s="133"/>
      <c r="H47" s="133"/>
      <c r="I47" s="133"/>
      <c r="J47" s="133"/>
      <c r="K47" s="133"/>
      <c r="L47" s="134"/>
    </row>
    <row r="48" spans="1:12" s="40" customFormat="1">
      <c r="A48" s="25" t="s">
        <v>1</v>
      </c>
      <c r="B48" s="6" t="s">
        <v>53</v>
      </c>
      <c r="C48" s="6" t="s">
        <v>54</v>
      </c>
      <c r="D48" s="2" t="s">
        <v>55</v>
      </c>
      <c r="E48" s="2" t="s">
        <v>56</v>
      </c>
      <c r="F48" s="2" t="s">
        <v>57</v>
      </c>
      <c r="G48" s="2" t="s">
        <v>58</v>
      </c>
      <c r="H48" s="2" t="s">
        <v>59</v>
      </c>
      <c r="I48" s="2" t="s">
        <v>60</v>
      </c>
      <c r="J48" s="2" t="s">
        <v>82</v>
      </c>
      <c r="K48" s="2" t="s">
        <v>61</v>
      </c>
      <c r="L48" s="33" t="s">
        <v>62</v>
      </c>
    </row>
    <row r="49" spans="1:12" s="40" customFormat="1">
      <c r="A49" s="29" t="s">
        <v>2</v>
      </c>
      <c r="B49" s="15">
        <f t="shared" ref="B49:K54" si="0">C3-B3</f>
        <v>-452.56400000000031</v>
      </c>
      <c r="C49" s="15">
        <f t="shared" si="0"/>
        <v>352.18768754373968</v>
      </c>
      <c r="D49" s="15">
        <f t="shared" si="0"/>
        <v>311.17093676384229</v>
      </c>
      <c r="E49" s="15">
        <f t="shared" si="0"/>
        <v>83.568375692418158</v>
      </c>
      <c r="F49" s="15">
        <f t="shared" si="0"/>
        <v>386.89968249999947</v>
      </c>
      <c r="G49" s="15">
        <f t="shared" si="0"/>
        <v>180.97558250000111</v>
      </c>
      <c r="H49" s="15">
        <f t="shared" si="0"/>
        <v>171.91977249999945</v>
      </c>
      <c r="I49" s="15">
        <f t="shared" si="0"/>
        <v>231.67790999999943</v>
      </c>
      <c r="J49" s="15">
        <f t="shared" si="0"/>
        <v>197.62648500000068</v>
      </c>
      <c r="K49" s="15">
        <f t="shared" si="0"/>
        <v>214.3031875000006</v>
      </c>
      <c r="L49" s="36">
        <f t="shared" ref="L49:L54" si="1">L3-F3</f>
        <v>1383.4026200000008</v>
      </c>
    </row>
    <row r="50" spans="1:12" s="40" customFormat="1">
      <c r="A50" s="27" t="s">
        <v>3</v>
      </c>
      <c r="B50" s="17">
        <f t="shared" si="0"/>
        <v>-34.313642710212974</v>
      </c>
      <c r="C50" s="17">
        <f t="shared" si="0"/>
        <v>20.829688565478335</v>
      </c>
      <c r="D50" s="17">
        <f t="shared" si="0"/>
        <v>31.588838129254668</v>
      </c>
      <c r="E50" s="17">
        <f t="shared" si="0"/>
        <v>36.743321131417304</v>
      </c>
      <c r="F50" s="17">
        <f t="shared" si="0"/>
        <v>36.003648161290926</v>
      </c>
      <c r="G50" s="17">
        <f t="shared" si="0"/>
        <v>25.502820530304746</v>
      </c>
      <c r="H50" s="17">
        <f t="shared" si="0"/>
        <v>21.301748254059078</v>
      </c>
      <c r="I50" s="17">
        <f t="shared" si="0"/>
        <v>19.859792937862949</v>
      </c>
      <c r="J50" s="17">
        <f t="shared" si="0"/>
        <v>17.055742172721352</v>
      </c>
      <c r="K50" s="17">
        <f t="shared" si="0"/>
        <v>16.439377425659757</v>
      </c>
      <c r="L50" s="37">
        <f t="shared" si="1"/>
        <v>136.16312948189881</v>
      </c>
    </row>
    <row r="51" spans="1:12" s="40" customFormat="1">
      <c r="A51" s="27" t="s">
        <v>4</v>
      </c>
      <c r="B51" s="17">
        <f t="shared" si="0"/>
        <v>-115.44542555527028</v>
      </c>
      <c r="C51" s="17">
        <f t="shared" si="0"/>
        <v>-11.942401969515799</v>
      </c>
      <c r="D51" s="17">
        <f t="shared" si="0"/>
        <v>80.167366719261395</v>
      </c>
      <c r="E51" s="17">
        <f t="shared" si="0"/>
        <v>20.711073133435661</v>
      </c>
      <c r="F51" s="17">
        <f t="shared" si="0"/>
        <v>102.36177465004573</v>
      </c>
      <c r="G51" s="17">
        <f t="shared" si="0"/>
        <v>52.628272817261404</v>
      </c>
      <c r="H51" s="17">
        <f t="shared" si="0"/>
        <v>48.951171003804689</v>
      </c>
      <c r="I51" s="17">
        <f t="shared" si="0"/>
        <v>45.949341946595723</v>
      </c>
      <c r="J51" s="17">
        <f t="shared" si="0"/>
        <v>40.889563234938009</v>
      </c>
      <c r="K51" s="17">
        <f t="shared" si="0"/>
        <v>40.513314079223846</v>
      </c>
      <c r="L51" s="90">
        <f t="shared" si="1"/>
        <v>331.2934377318694</v>
      </c>
    </row>
    <row r="52" spans="1:12" s="40" customFormat="1">
      <c r="A52" s="27" t="s">
        <v>5</v>
      </c>
      <c r="B52" s="17">
        <f t="shared" si="0"/>
        <v>-272.80098942053883</v>
      </c>
      <c r="C52" s="17">
        <f t="shared" si="0"/>
        <v>287.54067419668809</v>
      </c>
      <c r="D52" s="17">
        <f t="shared" si="0"/>
        <v>117.17110958455578</v>
      </c>
      <c r="E52" s="17">
        <f t="shared" si="0"/>
        <v>-1.5326040230061153</v>
      </c>
      <c r="F52" s="17">
        <f t="shared" si="0"/>
        <v>143.48856752344682</v>
      </c>
      <c r="G52" s="17">
        <f t="shared" si="0"/>
        <v>60.949032111434917</v>
      </c>
      <c r="H52" s="17">
        <f t="shared" si="0"/>
        <v>62.819973035608655</v>
      </c>
      <c r="I52" s="17">
        <f t="shared" si="0"/>
        <v>121.77218113170602</v>
      </c>
      <c r="J52" s="17">
        <f t="shared" si="0"/>
        <v>101.72164932117403</v>
      </c>
      <c r="K52" s="17">
        <f t="shared" si="0"/>
        <v>117.22792418453173</v>
      </c>
      <c r="L52" s="90">
        <f t="shared" si="1"/>
        <v>607.97932730790217</v>
      </c>
    </row>
    <row r="53" spans="1:12" s="40" customFormat="1">
      <c r="A53" s="27" t="s">
        <v>6</v>
      </c>
      <c r="B53" s="17">
        <f t="shared" si="0"/>
        <v>-49.313886264103644</v>
      </c>
      <c r="C53" s="17">
        <f t="shared" si="0"/>
        <v>30.568574740547433</v>
      </c>
      <c r="D53" s="17">
        <f t="shared" si="0"/>
        <v>56.885367305949444</v>
      </c>
      <c r="E53" s="17">
        <f t="shared" si="0"/>
        <v>21.975306539386224</v>
      </c>
      <c r="F53" s="17">
        <f t="shared" si="0"/>
        <v>78.286406987894225</v>
      </c>
      <c r="G53" s="17">
        <f t="shared" si="0"/>
        <v>26.791147999229906</v>
      </c>
      <c r="H53" s="17">
        <f t="shared" si="0"/>
        <v>25.498064010496364</v>
      </c>
      <c r="I53" s="17">
        <f t="shared" si="0"/>
        <v>29.88941748097136</v>
      </c>
      <c r="J53" s="17">
        <f t="shared" si="0"/>
        <v>24.896097786182963</v>
      </c>
      <c r="K53" s="17">
        <f t="shared" si="0"/>
        <v>26.746219849463614</v>
      </c>
      <c r="L53" s="90">
        <f t="shared" si="1"/>
        <v>212.10735411423843</v>
      </c>
    </row>
    <row r="54" spans="1:12" s="40" customFormat="1">
      <c r="A54" s="27" t="s">
        <v>7</v>
      </c>
      <c r="B54" s="17">
        <f t="shared" si="0"/>
        <v>19.309943950125543</v>
      </c>
      <c r="C54" s="17">
        <f t="shared" si="0"/>
        <v>25.191152010541799</v>
      </c>
      <c r="D54" s="17">
        <f t="shared" si="0"/>
        <v>25.358255024821119</v>
      </c>
      <c r="E54" s="17">
        <f t="shared" si="0"/>
        <v>5.6712789111847854</v>
      </c>
      <c r="F54" s="17">
        <f t="shared" si="0"/>
        <v>26.759285177322042</v>
      </c>
      <c r="G54" s="17">
        <f t="shared" si="0"/>
        <v>15.104309041769994</v>
      </c>
      <c r="H54" s="17">
        <f t="shared" si="0"/>
        <v>13.348816196030469</v>
      </c>
      <c r="I54" s="17">
        <f t="shared" si="0"/>
        <v>14.207176502863405</v>
      </c>
      <c r="J54" s="17">
        <f t="shared" si="0"/>
        <v>13.063432484984048</v>
      </c>
      <c r="K54" s="17">
        <f t="shared" si="0"/>
        <v>13.376351961122083</v>
      </c>
      <c r="L54" s="90">
        <f t="shared" si="1"/>
        <v>95.859371364092041</v>
      </c>
    </row>
    <row r="55" spans="1:12" s="40" customFormat="1">
      <c r="A55" s="32"/>
      <c r="B55" s="87"/>
      <c r="C55" s="87"/>
      <c r="D55" s="87"/>
      <c r="E55" s="88"/>
      <c r="F55" s="87"/>
      <c r="G55" s="87"/>
      <c r="H55" s="87"/>
      <c r="I55" s="87"/>
      <c r="J55" s="87"/>
      <c r="K55" s="87"/>
      <c r="L55" s="91"/>
    </row>
    <row r="56" spans="1:12" s="40" customFormat="1">
      <c r="A56" s="29" t="s">
        <v>8</v>
      </c>
      <c r="B56" s="15">
        <f t="shared" ref="B56:K58" si="2">C10-B10</f>
        <v>230.61099999999999</v>
      </c>
      <c r="C56" s="15">
        <f t="shared" si="2"/>
        <v>236.53800000000001</v>
      </c>
      <c r="D56" s="15">
        <f t="shared" si="2"/>
        <v>127.78666666666754</v>
      </c>
      <c r="E56" s="15">
        <f t="shared" si="2"/>
        <v>90.501999999999271</v>
      </c>
      <c r="F56" s="15">
        <f t="shared" si="2"/>
        <v>88.82166958333346</v>
      </c>
      <c r="G56" s="15">
        <f t="shared" si="2"/>
        <v>51.014368749999676</v>
      </c>
      <c r="H56" s="15">
        <f t="shared" si="2"/>
        <v>39.927982750000183</v>
      </c>
      <c r="I56" s="15">
        <f t="shared" si="2"/>
        <v>51.438978249999764</v>
      </c>
      <c r="J56" s="15">
        <f t="shared" si="2"/>
        <v>55.014515500000243</v>
      </c>
      <c r="K56" s="15">
        <f t="shared" si="2"/>
        <v>62.387178250000034</v>
      </c>
      <c r="L56" s="89">
        <f>L10-F10</f>
        <v>348.60469308333336</v>
      </c>
    </row>
    <row r="57" spans="1:12" s="40" customFormat="1">
      <c r="A57" s="27" t="s">
        <v>9</v>
      </c>
      <c r="B57" s="17">
        <f t="shared" si="2"/>
        <v>85.786318087090649</v>
      </c>
      <c r="C57" s="17">
        <f t="shared" si="2"/>
        <v>55.811027747181129</v>
      </c>
      <c r="D57" s="17">
        <f t="shared" si="2"/>
        <v>26.445781756667316</v>
      </c>
      <c r="E57" s="17">
        <f t="shared" si="2"/>
        <v>22.236530638583758</v>
      </c>
      <c r="F57" s="17">
        <f t="shared" si="2"/>
        <v>35.361591326869757</v>
      </c>
      <c r="G57" s="17">
        <f t="shared" si="2"/>
        <v>12.853396167754909</v>
      </c>
      <c r="H57" s="17">
        <f t="shared" si="2"/>
        <v>9.8088842988671558</v>
      </c>
      <c r="I57" s="17">
        <f t="shared" si="2"/>
        <v>10.392487581859314</v>
      </c>
      <c r="J57" s="17">
        <f t="shared" si="2"/>
        <v>16.045865152519696</v>
      </c>
      <c r="K57" s="17">
        <f t="shared" si="2"/>
        <v>19.998415551877997</v>
      </c>
      <c r="L57" s="90">
        <f>L11-F11</f>
        <v>104.46064007974883</v>
      </c>
    </row>
    <row r="58" spans="1:12" s="40" customFormat="1">
      <c r="A58" s="27" t="s">
        <v>10</v>
      </c>
      <c r="B58" s="17">
        <f t="shared" si="2"/>
        <v>144.81368191290943</v>
      </c>
      <c r="C58" s="17">
        <f t="shared" si="2"/>
        <v>180.79997225281875</v>
      </c>
      <c r="D58" s="17">
        <f t="shared" si="2"/>
        <v>101.11350059579183</v>
      </c>
      <c r="E58" s="17">
        <f t="shared" si="2"/>
        <v>68.463472427125566</v>
      </c>
      <c r="F58" s="17">
        <f t="shared" si="2"/>
        <v>53.438459504961997</v>
      </c>
      <c r="G58" s="17">
        <f t="shared" si="2"/>
        <v>38.160972582244995</v>
      </c>
      <c r="H58" s="17">
        <f t="shared" si="2"/>
        <v>30.119098451132913</v>
      </c>
      <c r="I58" s="17">
        <f t="shared" si="2"/>
        <v>41.04649066814045</v>
      </c>
      <c r="J58" s="17">
        <f t="shared" si="2"/>
        <v>38.968650347480434</v>
      </c>
      <c r="K58" s="17">
        <f t="shared" si="2"/>
        <v>42.388762698121923</v>
      </c>
      <c r="L58" s="90">
        <f>L12-F12</f>
        <v>244.12243425208271</v>
      </c>
    </row>
    <row r="59" spans="1:12" s="40" customFormat="1">
      <c r="A59" s="32"/>
      <c r="B59" s="87"/>
      <c r="C59" s="87"/>
      <c r="D59" s="87"/>
      <c r="E59" s="88"/>
      <c r="F59" s="87"/>
      <c r="G59" s="87"/>
      <c r="H59" s="87"/>
      <c r="I59" s="87"/>
      <c r="J59" s="87"/>
      <c r="K59" s="87"/>
      <c r="L59" s="91"/>
    </row>
    <row r="60" spans="1:12" s="40" customFormat="1">
      <c r="A60" s="29" t="s">
        <v>11</v>
      </c>
      <c r="B60" s="15">
        <f t="shared" ref="B60:K67" si="3">C14-B14</f>
        <v>133.51420133394686</v>
      </c>
      <c r="C60" s="15">
        <f t="shared" si="3"/>
        <v>183.82000000000005</v>
      </c>
      <c r="D60" s="15">
        <f t="shared" si="3"/>
        <v>70.940000000000055</v>
      </c>
      <c r="E60" s="15">
        <f t="shared" si="3"/>
        <v>87.621666666667124</v>
      </c>
      <c r="F60" s="15">
        <f t="shared" si="3"/>
        <v>83.918443333333016</v>
      </c>
      <c r="G60" s="15">
        <f t="shared" si="3"/>
        <v>78.122804999999971</v>
      </c>
      <c r="H60" s="15">
        <f t="shared" si="3"/>
        <v>71.4950474999996</v>
      </c>
      <c r="I60" s="15">
        <f t="shared" si="3"/>
        <v>69.898225000000139</v>
      </c>
      <c r="J60" s="15">
        <f t="shared" si="3"/>
        <v>61.561799999999721</v>
      </c>
      <c r="K60" s="15">
        <f t="shared" si="3"/>
        <v>62.417162500000359</v>
      </c>
      <c r="L60" s="89">
        <f t="shared" ref="L60:L67" si="4">L14-F14</f>
        <v>427.41348333333281</v>
      </c>
    </row>
    <row r="61" spans="1:12" s="40" customFormat="1">
      <c r="A61" s="27" t="s">
        <v>12</v>
      </c>
      <c r="B61" s="17">
        <f t="shared" si="3"/>
        <v>18.099763345790521</v>
      </c>
      <c r="C61" s="17">
        <f t="shared" si="3"/>
        <v>30.183000000000007</v>
      </c>
      <c r="D61" s="17">
        <f t="shared" si="3"/>
        <v>-4.2800000000000011</v>
      </c>
      <c r="E61" s="17">
        <f t="shared" si="3"/>
        <v>14.763999999999982</v>
      </c>
      <c r="F61" s="17">
        <f t="shared" si="3"/>
        <v>8.6303475959571472</v>
      </c>
      <c r="G61" s="17">
        <f t="shared" si="3"/>
        <v>11.670328936506564</v>
      </c>
      <c r="H61" s="17">
        <f t="shared" si="3"/>
        <v>10.851884545381097</v>
      </c>
      <c r="I61" s="17">
        <f t="shared" si="3"/>
        <v>11.189129972247258</v>
      </c>
      <c r="J61" s="17">
        <f t="shared" si="3"/>
        <v>9.9928949680441974</v>
      </c>
      <c r="K61" s="17">
        <f t="shared" si="3"/>
        <v>10.277556199162746</v>
      </c>
      <c r="L61" s="90">
        <f t="shared" si="4"/>
        <v>62.612142217299009</v>
      </c>
    </row>
    <row r="62" spans="1:12" s="40" customFormat="1">
      <c r="A62" s="27" t="s">
        <v>13</v>
      </c>
      <c r="B62" s="17">
        <f t="shared" si="3"/>
        <v>15.244697324898823</v>
      </c>
      <c r="C62" s="17">
        <f t="shared" si="3"/>
        <v>32.795999999999992</v>
      </c>
      <c r="D62" s="17">
        <f t="shared" si="3"/>
        <v>17.425000000000011</v>
      </c>
      <c r="E62" s="17">
        <f t="shared" si="3"/>
        <v>11.599999999999994</v>
      </c>
      <c r="F62" s="17">
        <f t="shared" si="3"/>
        <v>17.844479782349936</v>
      </c>
      <c r="G62" s="17">
        <f t="shared" si="3"/>
        <v>14.424890755109914</v>
      </c>
      <c r="H62" s="17">
        <f t="shared" si="3"/>
        <v>11.744540249186116</v>
      </c>
      <c r="I62" s="17">
        <f t="shared" si="3"/>
        <v>8.9422656142442918</v>
      </c>
      <c r="J62" s="17">
        <f t="shared" si="3"/>
        <v>7.613131062042271</v>
      </c>
      <c r="K62" s="17">
        <f t="shared" si="3"/>
        <v>7.3488299792827547</v>
      </c>
      <c r="L62" s="90">
        <f t="shared" si="4"/>
        <v>67.918137442215283</v>
      </c>
    </row>
    <row r="63" spans="1:12" s="40" customFormat="1">
      <c r="A63" s="27" t="s">
        <v>14</v>
      </c>
      <c r="B63" s="17">
        <f t="shared" si="3"/>
        <v>5.2697406632576094</v>
      </c>
      <c r="C63" s="17">
        <f t="shared" si="3"/>
        <v>9.291999999999998</v>
      </c>
      <c r="D63" s="17">
        <f t="shared" si="3"/>
        <v>5.1720000000000006</v>
      </c>
      <c r="E63" s="17">
        <f t="shared" si="3"/>
        <v>3.1199999999999974</v>
      </c>
      <c r="F63" s="17">
        <f t="shared" si="3"/>
        <v>6.0842400595398303</v>
      </c>
      <c r="G63" s="17">
        <f t="shared" si="3"/>
        <v>2.4699629519268811</v>
      </c>
      <c r="H63" s="17">
        <f t="shared" si="3"/>
        <v>2.1313972943497959</v>
      </c>
      <c r="I63" s="17">
        <f t="shared" si="3"/>
        <v>1.9054640787505051</v>
      </c>
      <c r="J63" s="17">
        <f t="shared" si="3"/>
        <v>1.5825385630634798</v>
      </c>
      <c r="K63" s="17">
        <f t="shared" si="3"/>
        <v>1.5349488197450185</v>
      </c>
      <c r="L63" s="90">
        <f t="shared" si="4"/>
        <v>15.708551767375511</v>
      </c>
    </row>
    <row r="64" spans="1:12" s="40" customFormat="1">
      <c r="A64" s="27" t="s">
        <v>15</v>
      </c>
      <c r="B64" s="17">
        <f t="shared" si="3"/>
        <v>25</v>
      </c>
      <c r="C64" s="17">
        <f t="shared" si="3"/>
        <v>24.566000000000003</v>
      </c>
      <c r="D64" s="17">
        <f t="shared" si="3"/>
        <v>11.825999999999993</v>
      </c>
      <c r="E64" s="17">
        <f t="shared" si="3"/>
        <v>10.532000000000011</v>
      </c>
      <c r="F64" s="17">
        <f t="shared" si="3"/>
        <v>12.384963731085065</v>
      </c>
      <c r="G64" s="17">
        <f t="shared" si="3"/>
        <v>9.6613685504529769</v>
      </c>
      <c r="H64" s="17">
        <f t="shared" si="3"/>
        <v>8.8643849480086772</v>
      </c>
      <c r="I64" s="17">
        <f t="shared" si="3"/>
        <v>8.3759683258823259</v>
      </c>
      <c r="J64" s="17">
        <f t="shared" si="3"/>
        <v>7.5985228818671828</v>
      </c>
      <c r="K64" s="17">
        <f t="shared" si="3"/>
        <v>7.4540870537333888</v>
      </c>
      <c r="L64" s="90">
        <f t="shared" si="4"/>
        <v>54.339295491029617</v>
      </c>
    </row>
    <row r="65" spans="1:12" s="40" customFormat="1">
      <c r="A65" s="27" t="s">
        <v>16</v>
      </c>
      <c r="B65" s="17">
        <f t="shared" si="3"/>
        <v>4</v>
      </c>
      <c r="C65" s="17">
        <f t="shared" si="3"/>
        <v>4.9539999999999971</v>
      </c>
      <c r="D65" s="17">
        <f t="shared" si="3"/>
        <v>0.51266666666666794</v>
      </c>
      <c r="E65" s="17">
        <f t="shared" si="3"/>
        <v>3.1403333333333379</v>
      </c>
      <c r="F65" s="17">
        <f t="shared" si="3"/>
        <v>3.7163871701398108</v>
      </c>
      <c r="G65" s="17">
        <f t="shared" si="3"/>
        <v>2.5165816256754781</v>
      </c>
      <c r="H65" s="17">
        <f t="shared" si="3"/>
        <v>2.2781262452746347</v>
      </c>
      <c r="I65" s="17">
        <f t="shared" si="3"/>
        <v>2.1493499937787561</v>
      </c>
      <c r="J65" s="17">
        <f t="shared" si="3"/>
        <v>1.8839709677953778</v>
      </c>
      <c r="K65" s="17">
        <f t="shared" si="3"/>
        <v>1.8772767504558274</v>
      </c>
      <c r="L65" s="90">
        <f t="shared" si="4"/>
        <v>14.421692753119885</v>
      </c>
    </row>
    <row r="66" spans="1:12" s="40" customFormat="1">
      <c r="A66" s="27" t="s">
        <v>17</v>
      </c>
      <c r="B66" s="17">
        <f t="shared" si="3"/>
        <v>9.5</v>
      </c>
      <c r="C66" s="17">
        <f t="shared" si="3"/>
        <v>17.89</v>
      </c>
      <c r="D66" s="17">
        <f t="shared" si="3"/>
        <v>3.4560000000000031</v>
      </c>
      <c r="E66" s="17">
        <f t="shared" si="3"/>
        <v>3.1440000000000055</v>
      </c>
      <c r="F66" s="17">
        <f t="shared" si="3"/>
        <v>8.7617706913203506</v>
      </c>
      <c r="G66" s="17">
        <f t="shared" si="3"/>
        <v>4.7927358088332568</v>
      </c>
      <c r="H66" s="17">
        <f t="shared" si="3"/>
        <v>6.244495713779159</v>
      </c>
      <c r="I66" s="17">
        <f t="shared" si="3"/>
        <v>4.2417114321706038</v>
      </c>
      <c r="J66" s="17">
        <f t="shared" si="3"/>
        <v>3.5211803777559822</v>
      </c>
      <c r="K66" s="17">
        <f t="shared" si="3"/>
        <v>3.6387239282032482</v>
      </c>
      <c r="L66" s="90">
        <f t="shared" si="4"/>
        <v>31.200617952062601</v>
      </c>
    </row>
    <row r="67" spans="1:12" s="40" customFormat="1">
      <c r="A67" s="27" t="s">
        <v>18</v>
      </c>
      <c r="B67" s="17">
        <f t="shared" si="3"/>
        <v>56.300000000000011</v>
      </c>
      <c r="C67" s="17">
        <f t="shared" si="3"/>
        <v>64.134999999999991</v>
      </c>
      <c r="D67" s="17">
        <f t="shared" si="3"/>
        <v>36.801000000000045</v>
      </c>
      <c r="E67" s="17">
        <f t="shared" si="3"/>
        <v>41.352666666667233</v>
      </c>
      <c r="F67" s="17">
        <f t="shared" si="3"/>
        <v>26.49625430294077</v>
      </c>
      <c r="G67" s="17">
        <f t="shared" si="3"/>
        <v>32.586936371494858</v>
      </c>
      <c r="H67" s="17">
        <f t="shared" si="3"/>
        <v>29.380218504020149</v>
      </c>
      <c r="I67" s="17">
        <f t="shared" si="3"/>
        <v>33.094335582926647</v>
      </c>
      <c r="J67" s="17">
        <f t="shared" si="3"/>
        <v>29.369561179430889</v>
      </c>
      <c r="K67" s="17">
        <f t="shared" si="3"/>
        <v>30.285739769417432</v>
      </c>
      <c r="L67" s="90">
        <f t="shared" si="4"/>
        <v>181.21304571023074</v>
      </c>
    </row>
    <row r="68" spans="1:12" s="40" customFormat="1">
      <c r="A68" s="32"/>
      <c r="B68" s="87"/>
      <c r="C68" s="87"/>
      <c r="D68" s="87"/>
      <c r="E68" s="88"/>
      <c r="F68" s="87"/>
      <c r="G68" s="87"/>
      <c r="H68" s="87"/>
      <c r="I68" s="87"/>
      <c r="J68" s="87"/>
      <c r="K68" s="87"/>
      <c r="L68" s="91"/>
    </row>
    <row r="69" spans="1:12" s="40" customFormat="1">
      <c r="A69" s="29" t="s">
        <v>19</v>
      </c>
      <c r="B69" s="15">
        <f t="shared" ref="B69:K83" si="5">C23-B23</f>
        <v>380.59999999999991</v>
      </c>
      <c r="C69" s="15">
        <f t="shared" si="5"/>
        <v>575.73166666666839</v>
      </c>
      <c r="D69" s="15">
        <f t="shared" si="5"/>
        <v>272.3514823664018</v>
      </c>
      <c r="E69" s="15">
        <f t="shared" si="5"/>
        <v>218.35006321552373</v>
      </c>
      <c r="F69" s="15">
        <f t="shared" si="5"/>
        <v>253.71612025140439</v>
      </c>
      <c r="G69" s="15">
        <f t="shared" si="5"/>
        <v>204.55533000000196</v>
      </c>
      <c r="H69" s="15">
        <f t="shared" si="5"/>
        <v>168.56763750000027</v>
      </c>
      <c r="I69" s="15">
        <f t="shared" si="5"/>
        <v>195.70191999999952</v>
      </c>
      <c r="J69" s="15">
        <f t="shared" si="5"/>
        <v>188.18310500000007</v>
      </c>
      <c r="K69" s="15">
        <f t="shared" si="5"/>
        <v>173.37245499999972</v>
      </c>
      <c r="L69" s="89">
        <f t="shared" ref="L69:L83" si="6">L23-F23</f>
        <v>1184.0965677514059</v>
      </c>
    </row>
    <row r="70" spans="1:12" s="40" customFormat="1">
      <c r="A70" s="27" t="s">
        <v>20</v>
      </c>
      <c r="B70" s="17">
        <f t="shared" si="5"/>
        <v>84.199999999999989</v>
      </c>
      <c r="C70" s="17">
        <f t="shared" si="5"/>
        <v>79.601000000000056</v>
      </c>
      <c r="D70" s="17">
        <f t="shared" si="5"/>
        <v>36.302000000000021</v>
      </c>
      <c r="E70" s="17">
        <f t="shared" si="5"/>
        <v>17.310999999999922</v>
      </c>
      <c r="F70" s="17">
        <f t="shared" si="5"/>
        <v>7.173909999999978</v>
      </c>
      <c r="G70" s="17">
        <f t="shared" si="5"/>
        <v>7.1300300000000334</v>
      </c>
      <c r="H70" s="17">
        <f t="shared" si="5"/>
        <v>11.458750000000009</v>
      </c>
      <c r="I70" s="17">
        <f t="shared" si="5"/>
        <v>14.347239999999942</v>
      </c>
      <c r="J70" s="17">
        <f t="shared" si="5"/>
        <v>20.240900000000011</v>
      </c>
      <c r="K70" s="17">
        <f t="shared" si="5"/>
        <v>23.94864921718704</v>
      </c>
      <c r="L70" s="90">
        <f t="shared" si="6"/>
        <v>84.299479217187013</v>
      </c>
    </row>
    <row r="71" spans="1:12" s="40" customFormat="1">
      <c r="A71" s="27" t="s">
        <v>21</v>
      </c>
      <c r="B71" s="17">
        <f t="shared" si="5"/>
        <v>-24.287849526215552</v>
      </c>
      <c r="C71" s="17">
        <f t="shared" si="5"/>
        <v>8.4502346062969877</v>
      </c>
      <c r="D71" s="17">
        <f t="shared" si="5"/>
        <v>9.8777653937030436</v>
      </c>
      <c r="E71" s="17">
        <f t="shared" si="5"/>
        <v>5.7509999999999764</v>
      </c>
      <c r="F71" s="17">
        <f t="shared" si="5"/>
        <v>19.927219999999977</v>
      </c>
      <c r="G71" s="17">
        <f t="shared" si="5"/>
        <v>11.227780000000052</v>
      </c>
      <c r="H71" s="17">
        <f t="shared" si="5"/>
        <v>8.5865999999999758</v>
      </c>
      <c r="I71" s="17">
        <f t="shared" si="5"/>
        <v>9.3125</v>
      </c>
      <c r="J71" s="17">
        <f t="shared" si="5"/>
        <v>8.0098999999999592</v>
      </c>
      <c r="K71" s="17">
        <f t="shared" si="5"/>
        <v>7.1188186337211619</v>
      </c>
      <c r="L71" s="90">
        <f t="shared" si="6"/>
        <v>64.182818633721126</v>
      </c>
    </row>
    <row r="72" spans="1:12" s="40" customFormat="1">
      <c r="A72" s="27" t="s">
        <v>22</v>
      </c>
      <c r="B72" s="17">
        <f t="shared" si="5"/>
        <v>-30.999999999999972</v>
      </c>
      <c r="C72" s="17">
        <f t="shared" si="5"/>
        <v>25.638999999999982</v>
      </c>
      <c r="D72" s="17">
        <f t="shared" si="5"/>
        <v>1.5740000000000123</v>
      </c>
      <c r="E72" s="17">
        <f t="shared" si="5"/>
        <v>18.769999999999982</v>
      </c>
      <c r="F72" s="17">
        <f t="shared" si="5"/>
        <v>29.165560000000028</v>
      </c>
      <c r="G72" s="17">
        <f t="shared" si="5"/>
        <v>22.259629999999959</v>
      </c>
      <c r="H72" s="17">
        <f t="shared" si="5"/>
        <v>17.572350000000029</v>
      </c>
      <c r="I72" s="17">
        <f t="shared" si="5"/>
        <v>21.849209999999971</v>
      </c>
      <c r="J72" s="17">
        <f t="shared" si="5"/>
        <v>21.113080000000025</v>
      </c>
      <c r="K72" s="17">
        <f t="shared" si="5"/>
        <v>19.238204756068342</v>
      </c>
      <c r="L72" s="90">
        <f t="shared" si="6"/>
        <v>131.19803475606835</v>
      </c>
    </row>
    <row r="73" spans="1:12" s="40" customFormat="1">
      <c r="A73" s="27" t="s">
        <v>23</v>
      </c>
      <c r="B73" s="17">
        <f t="shared" si="5"/>
        <v>8.3999999999999986</v>
      </c>
      <c r="C73" s="17">
        <f t="shared" si="5"/>
        <v>19.063891777295566</v>
      </c>
      <c r="D73" s="17">
        <f t="shared" si="5"/>
        <v>13.029108222704437</v>
      </c>
      <c r="E73" s="17">
        <f t="shared" si="5"/>
        <v>11.013000000000005</v>
      </c>
      <c r="F73" s="17">
        <f t="shared" si="5"/>
        <v>7.9938099999999963</v>
      </c>
      <c r="G73" s="17">
        <f t="shared" si="5"/>
        <v>7.8440699999999879</v>
      </c>
      <c r="H73" s="17">
        <f t="shared" si="5"/>
        <v>6.3981200000000058</v>
      </c>
      <c r="I73" s="17">
        <f t="shared" si="5"/>
        <v>7.4202000000000083</v>
      </c>
      <c r="J73" s="17">
        <f t="shared" si="5"/>
        <v>6.5652972880402984</v>
      </c>
      <c r="K73" s="17">
        <f t="shared" si="5"/>
        <v>5.3772395335437722</v>
      </c>
      <c r="L73" s="90">
        <f t="shared" si="6"/>
        <v>41.598736821584069</v>
      </c>
    </row>
    <row r="74" spans="1:12" s="40" customFormat="1">
      <c r="A74" s="27" t="s">
        <v>24</v>
      </c>
      <c r="B74" s="17">
        <f t="shared" si="5"/>
        <v>28.900000000000006</v>
      </c>
      <c r="C74" s="17">
        <f t="shared" si="5"/>
        <v>47.175999999999988</v>
      </c>
      <c r="D74" s="17">
        <f t="shared" si="5"/>
        <v>-1.7369999999999948</v>
      </c>
      <c r="E74" s="17">
        <f t="shared" si="5"/>
        <v>44.609000000000037</v>
      </c>
      <c r="F74" s="17">
        <f t="shared" si="5"/>
        <v>13.533079999999984</v>
      </c>
      <c r="G74" s="17">
        <f t="shared" si="5"/>
        <v>16.300909999999988</v>
      </c>
      <c r="H74" s="17">
        <f t="shared" si="5"/>
        <v>14.921379999999999</v>
      </c>
      <c r="I74" s="17">
        <f t="shared" si="5"/>
        <v>16.426159999999982</v>
      </c>
      <c r="J74" s="17">
        <f t="shared" si="5"/>
        <v>15.616540000000043</v>
      </c>
      <c r="K74" s="17">
        <f t="shared" si="5"/>
        <v>14.850139999999953</v>
      </c>
      <c r="L74" s="90">
        <f t="shared" si="6"/>
        <v>91.648209999999949</v>
      </c>
    </row>
    <row r="75" spans="1:12" s="40" customFormat="1">
      <c r="A75" s="27" t="s">
        <v>25</v>
      </c>
      <c r="B75" s="17">
        <f t="shared" si="5"/>
        <v>77.199999999999989</v>
      </c>
      <c r="C75" s="17">
        <f t="shared" si="5"/>
        <v>95.102879554626725</v>
      </c>
      <c r="D75" s="17">
        <f t="shared" si="5"/>
        <v>63.937120445373296</v>
      </c>
      <c r="E75" s="17">
        <f t="shared" si="5"/>
        <v>7.7250000000000227</v>
      </c>
      <c r="F75" s="17">
        <f t="shared" si="5"/>
        <v>33.296560000000056</v>
      </c>
      <c r="G75" s="17">
        <f t="shared" si="5"/>
        <v>25.251609999999914</v>
      </c>
      <c r="H75" s="17">
        <f t="shared" si="5"/>
        <v>19.023910000000001</v>
      </c>
      <c r="I75" s="17">
        <f t="shared" si="5"/>
        <v>25.21216000000004</v>
      </c>
      <c r="J75" s="17">
        <f t="shared" si="5"/>
        <v>24.330960000000005</v>
      </c>
      <c r="K75" s="17">
        <f t="shared" si="5"/>
        <v>21.727582880566843</v>
      </c>
      <c r="L75" s="90">
        <f t="shared" si="6"/>
        <v>148.84278288056686</v>
      </c>
    </row>
    <row r="76" spans="1:12" s="40" customFormat="1">
      <c r="A76" s="27" t="s">
        <v>26</v>
      </c>
      <c r="B76" s="17">
        <f t="shared" si="5"/>
        <v>53.800000000000011</v>
      </c>
      <c r="C76" s="17">
        <f t="shared" si="5"/>
        <v>70.74491465494134</v>
      </c>
      <c r="D76" s="17">
        <f t="shared" si="5"/>
        <v>48.171085345058657</v>
      </c>
      <c r="E76" s="17">
        <f t="shared" si="5"/>
        <v>24.664999999999964</v>
      </c>
      <c r="F76" s="17">
        <f t="shared" si="5"/>
        <v>24.715640000000008</v>
      </c>
      <c r="G76" s="17">
        <f t="shared" si="5"/>
        <v>17.410200000000032</v>
      </c>
      <c r="H76" s="17">
        <f t="shared" si="5"/>
        <v>12.927159999999958</v>
      </c>
      <c r="I76" s="17">
        <f t="shared" si="5"/>
        <v>16.458900000000028</v>
      </c>
      <c r="J76" s="17">
        <f t="shared" si="5"/>
        <v>15.498999999999967</v>
      </c>
      <c r="K76" s="17">
        <f t="shared" si="5"/>
        <v>13.74018678604773</v>
      </c>
      <c r="L76" s="90">
        <f t="shared" si="6"/>
        <v>100.75108678604772</v>
      </c>
    </row>
    <row r="77" spans="1:12" s="40" customFormat="1">
      <c r="A77" s="27" t="s">
        <v>27</v>
      </c>
      <c r="B77" s="17">
        <f t="shared" si="5"/>
        <v>87.112448856594114</v>
      </c>
      <c r="C77" s="17">
        <f t="shared" si="5"/>
        <v>76.420999999999992</v>
      </c>
      <c r="D77" s="17">
        <f t="shared" si="5"/>
        <v>46.449999999999989</v>
      </c>
      <c r="E77" s="17">
        <f t="shared" si="5"/>
        <v>33.375</v>
      </c>
      <c r="F77" s="17">
        <f t="shared" si="5"/>
        <v>30.420310000000029</v>
      </c>
      <c r="G77" s="17">
        <f t="shared" si="5"/>
        <v>28.270789999999977</v>
      </c>
      <c r="H77" s="17">
        <f t="shared" si="5"/>
        <v>22.917399999999986</v>
      </c>
      <c r="I77" s="17">
        <f t="shared" si="5"/>
        <v>23.741900000000044</v>
      </c>
      <c r="J77" s="17">
        <f t="shared" si="5"/>
        <v>20.096599999999967</v>
      </c>
      <c r="K77" s="17">
        <f t="shared" si="5"/>
        <v>16.44376107207745</v>
      </c>
      <c r="L77" s="90">
        <f t="shared" si="6"/>
        <v>141.89076107207745</v>
      </c>
    </row>
    <row r="78" spans="1:12" s="40" customFormat="1">
      <c r="A78" s="27" t="s">
        <v>28</v>
      </c>
      <c r="B78" s="17">
        <f t="shared" si="5"/>
        <v>42.500000000000007</v>
      </c>
      <c r="C78" s="17">
        <f t="shared" si="5"/>
        <v>49.687085345058648</v>
      </c>
      <c r="D78" s="17">
        <f t="shared" si="5"/>
        <v>30.922914654941337</v>
      </c>
      <c r="E78" s="17">
        <f t="shared" si="5"/>
        <v>30.01400000000001</v>
      </c>
      <c r="F78" s="17">
        <f t="shared" si="5"/>
        <v>21.840509999999995</v>
      </c>
      <c r="G78" s="17">
        <f t="shared" si="5"/>
        <v>15.42340999999999</v>
      </c>
      <c r="H78" s="17">
        <f t="shared" si="5"/>
        <v>11.966229999999996</v>
      </c>
      <c r="I78" s="17">
        <f t="shared" si="5"/>
        <v>12.631079999999997</v>
      </c>
      <c r="J78" s="17">
        <f t="shared" si="5"/>
        <v>11.283060000000035</v>
      </c>
      <c r="K78" s="17">
        <f t="shared" si="5"/>
        <v>10.239535881749475</v>
      </c>
      <c r="L78" s="90">
        <f t="shared" si="6"/>
        <v>83.383825881749488</v>
      </c>
    </row>
    <row r="79" spans="1:12" s="40" customFormat="1">
      <c r="A79" s="27" t="s">
        <v>29</v>
      </c>
      <c r="B79" s="17">
        <f t="shared" si="5"/>
        <v>5.7000000000000171</v>
      </c>
      <c r="C79" s="17">
        <f t="shared" si="5"/>
        <v>16.211999999999989</v>
      </c>
      <c r="D79" s="17">
        <f t="shared" si="5"/>
        <v>-16.052999999999997</v>
      </c>
      <c r="E79" s="17">
        <f t="shared" si="5"/>
        <v>14.421999999999969</v>
      </c>
      <c r="F79" s="17">
        <f t="shared" si="5"/>
        <v>14.468780000000038</v>
      </c>
      <c r="G79" s="17">
        <f t="shared" si="5"/>
        <v>10.428569999999979</v>
      </c>
      <c r="H79" s="17">
        <f t="shared" si="5"/>
        <v>8.5034200000000055</v>
      </c>
      <c r="I79" s="17">
        <f t="shared" si="5"/>
        <v>9.6803800000000138</v>
      </c>
      <c r="J79" s="17">
        <f t="shared" si="5"/>
        <v>9.1687900000000013</v>
      </c>
      <c r="K79" s="17">
        <f t="shared" si="5"/>
        <v>8.3894315282802836</v>
      </c>
      <c r="L79" s="90">
        <f t="shared" si="6"/>
        <v>60.639371528280321</v>
      </c>
    </row>
    <row r="80" spans="1:12" s="40" customFormat="1">
      <c r="A80" s="27" t="s">
        <v>30</v>
      </c>
      <c r="B80" s="17">
        <f t="shared" si="5"/>
        <v>40.290471296758369</v>
      </c>
      <c r="C80" s="17">
        <f t="shared" si="5"/>
        <v>57.180228668077802</v>
      </c>
      <c r="D80" s="17">
        <f t="shared" si="5"/>
        <v>59.127771331922219</v>
      </c>
      <c r="E80" s="17">
        <f t="shared" si="5"/>
        <v>-16.205000000000013</v>
      </c>
      <c r="F80" s="17">
        <f t="shared" si="5"/>
        <v>20.005629999999996</v>
      </c>
      <c r="G80" s="17">
        <f t="shared" si="5"/>
        <v>15.863130000000012</v>
      </c>
      <c r="H80" s="17">
        <f t="shared" si="5"/>
        <v>12.532630000000012</v>
      </c>
      <c r="I80" s="17">
        <f t="shared" si="5"/>
        <v>15.803069999999934</v>
      </c>
      <c r="J80" s="17">
        <f t="shared" si="5"/>
        <v>15.315570000000037</v>
      </c>
      <c r="K80" s="17">
        <f t="shared" si="5"/>
        <v>14.010643144917196</v>
      </c>
      <c r="L80" s="90">
        <f t="shared" si="6"/>
        <v>93.530673144917188</v>
      </c>
    </row>
    <row r="81" spans="1:12" s="40" customFormat="1">
      <c r="A81" s="27" t="s">
        <v>31</v>
      </c>
      <c r="B81" s="17">
        <f t="shared" si="5"/>
        <v>9.6999999999999993</v>
      </c>
      <c r="C81" s="17">
        <f t="shared" si="5"/>
        <v>12.059736428493643</v>
      </c>
      <c r="D81" s="17">
        <f t="shared" si="5"/>
        <v>11.754263571506364</v>
      </c>
      <c r="E81" s="17">
        <f t="shared" si="5"/>
        <v>7.4739457627999784</v>
      </c>
      <c r="F81" s="17">
        <f t="shared" si="5"/>
        <v>10.175714237200012</v>
      </c>
      <c r="G81" s="17">
        <f t="shared" si="5"/>
        <v>9.1674400000000134</v>
      </c>
      <c r="H81" s="17">
        <f t="shared" si="5"/>
        <v>7.5254899999999907</v>
      </c>
      <c r="I81" s="17">
        <f t="shared" si="5"/>
        <v>7.8655200000000036</v>
      </c>
      <c r="J81" s="17">
        <f t="shared" si="5"/>
        <v>7.1517685866101033</v>
      </c>
      <c r="K81" s="17">
        <f t="shared" si="5"/>
        <v>6.2591271143431015</v>
      </c>
      <c r="L81" s="90">
        <f t="shared" si="6"/>
        <v>48.145059938153224</v>
      </c>
    </row>
    <row r="82" spans="1:12" s="40" customFormat="1">
      <c r="A82" s="27" t="s">
        <v>32</v>
      </c>
      <c r="B82" s="17">
        <f t="shared" si="5"/>
        <v>-7.3150706271369472</v>
      </c>
      <c r="C82" s="17">
        <f t="shared" si="5"/>
        <v>11.261140409215557</v>
      </c>
      <c r="D82" s="17">
        <f t="shared" si="5"/>
        <v>-31.588140409215555</v>
      </c>
      <c r="E82" s="17">
        <f t="shared" si="5"/>
        <v>13.617000000000019</v>
      </c>
      <c r="F82" s="17">
        <f t="shared" si="5"/>
        <v>17.258730000000014</v>
      </c>
      <c r="G82" s="17">
        <f t="shared" si="5"/>
        <v>14.427570000000003</v>
      </c>
      <c r="H82" s="17">
        <f t="shared" si="5"/>
        <v>11.248949999999979</v>
      </c>
      <c r="I82" s="17">
        <f t="shared" si="5"/>
        <v>11.849860000000035</v>
      </c>
      <c r="J82" s="17">
        <f t="shared" si="5"/>
        <v>10.782741860639192</v>
      </c>
      <c r="K82" s="17">
        <f t="shared" si="5"/>
        <v>9.4655013916210464</v>
      </c>
      <c r="L82" s="90">
        <f t="shared" si="6"/>
        <v>75.03335325226027</v>
      </c>
    </row>
    <row r="83" spans="1:12" s="40" customFormat="1">
      <c r="A83" s="27" t="s">
        <v>33</v>
      </c>
      <c r="B83" s="17">
        <f t="shared" si="5"/>
        <v>5.2000000000000028</v>
      </c>
      <c r="C83" s="17">
        <f t="shared" si="5"/>
        <v>7.2288496453110369</v>
      </c>
      <c r="D83" s="17">
        <f t="shared" si="5"/>
        <v>0.57015035468896258</v>
      </c>
      <c r="E83" s="17">
        <f t="shared" si="5"/>
        <v>5.6589999999999989</v>
      </c>
      <c r="F83" s="17">
        <f t="shared" si="5"/>
        <v>3.8598999999999961</v>
      </c>
      <c r="G83" s="17">
        <f t="shared" si="5"/>
        <v>3.550849999999997</v>
      </c>
      <c r="H83" s="17">
        <f t="shared" si="5"/>
        <v>2.9997700000000052</v>
      </c>
      <c r="I83" s="17">
        <f t="shared" si="5"/>
        <v>3.1581899999999976</v>
      </c>
      <c r="J83" s="17">
        <f t="shared" si="5"/>
        <v>2.9915699999999958</v>
      </c>
      <c r="K83" s="17">
        <f t="shared" si="5"/>
        <v>2.5686103245869845</v>
      </c>
      <c r="L83" s="90">
        <f t="shared" si="6"/>
        <v>19.128890324586976</v>
      </c>
    </row>
    <row r="84" spans="1:12" s="40" customFormat="1">
      <c r="A84" s="32"/>
      <c r="B84" s="87"/>
      <c r="C84" s="87"/>
      <c r="D84" s="87"/>
      <c r="E84" s="88"/>
      <c r="F84" s="87"/>
      <c r="G84" s="87"/>
      <c r="H84" s="87"/>
      <c r="I84" s="87"/>
      <c r="J84" s="87"/>
      <c r="K84" s="87"/>
      <c r="L84" s="91"/>
    </row>
    <row r="85" spans="1:12" s="40" customFormat="1">
      <c r="A85" s="29" t="s">
        <v>34</v>
      </c>
      <c r="B85" s="15">
        <f t="shared" ref="B85:K88" si="7">C39-B39</f>
        <v>141.88800000000003</v>
      </c>
      <c r="C85" s="15">
        <f t="shared" si="7"/>
        <v>139.66940628833265</v>
      </c>
      <c r="D85" s="15">
        <f t="shared" si="7"/>
        <v>56.549282951667806</v>
      </c>
      <c r="E85" s="15">
        <f t="shared" si="7"/>
        <v>34.123330318391936</v>
      </c>
      <c r="F85" s="15">
        <f t="shared" si="7"/>
        <v>76.972838603055379</v>
      </c>
      <c r="G85" s="15">
        <f t="shared" si="7"/>
        <v>53.126589815392208</v>
      </c>
      <c r="H85" s="15">
        <f t="shared" si="7"/>
        <v>47.293242030367537</v>
      </c>
      <c r="I85" s="15">
        <f t="shared" si="7"/>
        <v>47.867093267002474</v>
      </c>
      <c r="J85" s="15">
        <f t="shared" si="7"/>
        <v>53.926602787757474</v>
      </c>
      <c r="K85" s="15">
        <f t="shared" si="7"/>
        <v>62.095686578602681</v>
      </c>
      <c r="L85" s="89">
        <f>L39-F39</f>
        <v>341.28205308217775</v>
      </c>
    </row>
    <row r="86" spans="1:12" s="40" customFormat="1">
      <c r="A86" s="27" t="s">
        <v>35</v>
      </c>
      <c r="B86" s="17">
        <f t="shared" si="7"/>
        <v>88.978000000000009</v>
      </c>
      <c r="C86" s="17">
        <f t="shared" si="7"/>
        <v>65.754999999999995</v>
      </c>
      <c r="D86" s="17">
        <f t="shared" si="7"/>
        <v>37.362000000000023</v>
      </c>
      <c r="E86" s="17">
        <f t="shared" si="7"/>
        <v>15.418999999999983</v>
      </c>
      <c r="F86" s="17">
        <f t="shared" si="7"/>
        <v>38.506588264136553</v>
      </c>
      <c r="G86" s="17">
        <f t="shared" si="7"/>
        <v>26.851811520980846</v>
      </c>
      <c r="H86" s="17">
        <f t="shared" si="7"/>
        <v>22.887837994305983</v>
      </c>
      <c r="I86" s="17">
        <f t="shared" si="7"/>
        <v>23.445951040711748</v>
      </c>
      <c r="J86" s="17">
        <f t="shared" si="7"/>
        <v>27.036102607943121</v>
      </c>
      <c r="K86" s="17">
        <f t="shared" si="7"/>
        <v>31.77715310542942</v>
      </c>
      <c r="L86" s="90">
        <f>L40-F40</f>
        <v>170.50544453350767</v>
      </c>
    </row>
    <row r="87" spans="1:12" s="40" customFormat="1">
      <c r="A87" s="27" t="s">
        <v>36</v>
      </c>
      <c r="B87" s="17">
        <f t="shared" si="7"/>
        <v>15.830000000000005</v>
      </c>
      <c r="C87" s="17">
        <f t="shared" si="7"/>
        <v>14.343999999999994</v>
      </c>
      <c r="D87" s="17">
        <f t="shared" si="7"/>
        <v>8.5889999999999986</v>
      </c>
      <c r="E87" s="17">
        <f t="shared" si="7"/>
        <v>2.2379999999999995</v>
      </c>
      <c r="F87" s="17">
        <f t="shared" si="7"/>
        <v>10.408670775500951</v>
      </c>
      <c r="G87" s="17">
        <f t="shared" si="7"/>
        <v>5.2094118182937166</v>
      </c>
      <c r="H87" s="17">
        <f t="shared" si="7"/>
        <v>4.9367985720668628</v>
      </c>
      <c r="I87" s="17">
        <f t="shared" si="7"/>
        <v>4.6041155113091179</v>
      </c>
      <c r="J87" s="17">
        <f t="shared" si="7"/>
        <v>4.9244863685611193</v>
      </c>
      <c r="K87" s="17">
        <f t="shared" si="7"/>
        <v>5.3951245184423158</v>
      </c>
      <c r="L87" s="90">
        <f>L41-F41</f>
        <v>35.478607564174084</v>
      </c>
    </row>
    <row r="88" spans="1:12" s="40" customFormat="1">
      <c r="A88" s="27" t="s">
        <v>37</v>
      </c>
      <c r="B88" s="17">
        <f t="shared" si="7"/>
        <v>37.180000000000007</v>
      </c>
      <c r="C88" s="17">
        <f t="shared" si="7"/>
        <v>59.401999999999987</v>
      </c>
      <c r="D88" s="17">
        <f t="shared" si="7"/>
        <v>10.663999999999987</v>
      </c>
      <c r="E88" s="17">
        <f t="shared" si="7"/>
        <v>16.48500000000007</v>
      </c>
      <c r="F88" s="17">
        <f t="shared" si="7"/>
        <v>28.141599121810373</v>
      </c>
      <c r="G88" s="17">
        <f t="shared" si="7"/>
        <v>21.065366476117617</v>
      </c>
      <c r="H88" s="17">
        <f t="shared" si="7"/>
        <v>19.468605463994606</v>
      </c>
      <c r="I88" s="17">
        <f t="shared" si="7"/>
        <v>19.817026714981694</v>
      </c>
      <c r="J88" s="17">
        <f t="shared" si="7"/>
        <v>21.966013811253106</v>
      </c>
      <c r="K88" s="17">
        <f t="shared" si="7"/>
        <v>24.92340895473103</v>
      </c>
      <c r="L88" s="90">
        <f>L42-F42</f>
        <v>135.38202054288843</v>
      </c>
    </row>
    <row r="89" spans="1:12" s="40" customFormat="1">
      <c r="A89" s="32"/>
      <c r="B89" s="87"/>
      <c r="C89" s="87"/>
      <c r="D89" s="87"/>
      <c r="E89" s="88"/>
      <c r="F89" s="87"/>
      <c r="G89" s="87"/>
      <c r="H89" s="87"/>
      <c r="I89" s="87"/>
      <c r="J89" s="87"/>
      <c r="K89" s="87"/>
      <c r="L89" s="91"/>
    </row>
    <row r="90" spans="1:12" s="40" customFormat="1" ht="13.5" thickBot="1">
      <c r="A90" s="30" t="s">
        <v>38</v>
      </c>
      <c r="B90" s="31">
        <f t="shared" ref="B90:K90" si="8">C44-B44</f>
        <v>434.10220133394614</v>
      </c>
      <c r="C90" s="31">
        <f t="shared" si="8"/>
        <v>1487.9297604987405</v>
      </c>
      <c r="D90" s="31">
        <f t="shared" si="8"/>
        <v>838.75670208196061</v>
      </c>
      <c r="E90" s="31">
        <f t="shared" si="8"/>
        <v>514.20710255961785</v>
      </c>
      <c r="F90" s="31">
        <f t="shared" si="8"/>
        <v>890.32875427112958</v>
      </c>
      <c r="G90" s="31">
        <f t="shared" si="8"/>
        <v>567.7946760653922</v>
      </c>
      <c r="H90" s="31">
        <f t="shared" si="8"/>
        <v>499.20368228036932</v>
      </c>
      <c r="I90" s="31">
        <f t="shared" si="8"/>
        <v>596.58412651699837</v>
      </c>
      <c r="J90" s="31">
        <f t="shared" si="8"/>
        <v>556.31250828775956</v>
      </c>
      <c r="K90" s="31">
        <f t="shared" si="8"/>
        <v>574.57566982860226</v>
      </c>
      <c r="L90" s="34">
        <f>L44-F44</f>
        <v>3684.7994172502513</v>
      </c>
    </row>
    <row r="91" spans="1:12" s="40" customFormat="1">
      <c r="A91" s="42"/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59"/>
    </row>
    <row r="92" spans="1:12" s="40" customFormat="1" ht="13.5" thickBot="1">
      <c r="B92" s="79"/>
      <c r="C92" s="79"/>
      <c r="D92" s="60"/>
      <c r="E92" s="79"/>
      <c r="F92" s="79"/>
      <c r="G92" s="79"/>
      <c r="H92" s="79"/>
      <c r="I92" s="79"/>
      <c r="J92" s="79"/>
      <c r="K92" s="79"/>
      <c r="L92" s="79"/>
    </row>
    <row r="93" spans="1:12" s="40" customFormat="1">
      <c r="A93" s="24"/>
      <c r="B93" s="132" t="s">
        <v>72</v>
      </c>
      <c r="C93" s="133"/>
      <c r="D93" s="133"/>
      <c r="E93" s="133"/>
      <c r="F93" s="133"/>
      <c r="G93" s="133"/>
      <c r="H93" s="133"/>
      <c r="I93" s="133"/>
      <c r="J93" s="133"/>
      <c r="K93" s="133"/>
      <c r="L93" s="134"/>
    </row>
    <row r="94" spans="1:12" s="40" customFormat="1">
      <c r="A94" s="25" t="s">
        <v>1</v>
      </c>
      <c r="B94" s="6" t="s">
        <v>53</v>
      </c>
      <c r="C94" s="6" t="s">
        <v>54</v>
      </c>
      <c r="D94" s="2" t="s">
        <v>55</v>
      </c>
      <c r="E94" s="2" t="s">
        <v>56</v>
      </c>
      <c r="F94" s="2" t="s">
        <v>57</v>
      </c>
      <c r="G94" s="2" t="s">
        <v>58</v>
      </c>
      <c r="H94" s="2" t="s">
        <v>59</v>
      </c>
      <c r="I94" s="2" t="s">
        <v>60</v>
      </c>
      <c r="J94" s="2" t="s">
        <v>82</v>
      </c>
      <c r="K94" s="2" t="s">
        <v>61</v>
      </c>
      <c r="L94" s="33" t="s">
        <v>62</v>
      </c>
    </row>
    <row r="95" spans="1:12" s="40" customFormat="1">
      <c r="A95" s="29" t="s">
        <v>2</v>
      </c>
      <c r="B95" s="71">
        <f t="shared" ref="B95:D100" si="9">RATE(10, , -B3,C3)</f>
        <v>-1.1729113866640387E-2</v>
      </c>
      <c r="C95" s="71">
        <f t="shared" si="9"/>
        <v>9.3424829950645542E-3</v>
      </c>
      <c r="D95" s="71">
        <f t="shared" si="9"/>
        <v>7.5817003865661231E-3</v>
      </c>
      <c r="E95" s="72">
        <f t="shared" ref="E95:K100" si="10">RATE(5, ,-E3,F3)</f>
        <v>3.8773272469191551E-3</v>
      </c>
      <c r="F95" s="72">
        <f t="shared" si="10"/>
        <v>1.7145943221521878E-2</v>
      </c>
      <c r="G95" s="72">
        <f t="shared" si="10"/>
        <v>7.5099269194296046E-3</v>
      </c>
      <c r="H95" s="72">
        <f t="shared" si="10"/>
        <v>6.8808373507339652E-3</v>
      </c>
      <c r="I95" s="72">
        <f t="shared" si="10"/>
        <v>8.923506182947424E-3</v>
      </c>
      <c r="J95" s="72">
        <f t="shared" si="10"/>
        <v>7.3048407912288732E-3</v>
      </c>
      <c r="K95" s="72">
        <f t="shared" si="10"/>
        <v>7.6331617621211573E-3</v>
      </c>
      <c r="L95" s="80">
        <f t="shared" ref="L95:L100" si="11">RATE(30, , -F3,L3)</f>
        <v>9.2266629445464793E-3</v>
      </c>
    </row>
    <row r="96" spans="1:12" s="40" customFormat="1">
      <c r="A96" s="27" t="s">
        <v>3</v>
      </c>
      <c r="B96" s="74">
        <f t="shared" si="9"/>
        <v>-1.4576358981267159E-2</v>
      </c>
      <c r="C96" s="74">
        <f t="shared" si="9"/>
        <v>9.2099526702548954E-3</v>
      </c>
      <c r="D96" s="74">
        <f t="shared" si="9"/>
        <v>1.2551748295923197E-2</v>
      </c>
      <c r="E96" s="75">
        <f t="shared" si="10"/>
        <v>2.5903922732061189E-2</v>
      </c>
      <c r="F96" s="75">
        <f t="shared" si="10"/>
        <v>2.2488769637863181E-2</v>
      </c>
      <c r="G96" s="75">
        <f t="shared" si="10"/>
        <v>1.4483281062061018E-2</v>
      </c>
      <c r="H96" s="75">
        <f t="shared" si="10"/>
        <v>1.1329446172876756E-2</v>
      </c>
      <c r="I96" s="75">
        <f t="shared" si="10"/>
        <v>1.001037963893351E-2</v>
      </c>
      <c r="J96" s="75">
        <f t="shared" si="10"/>
        <v>8.2088439341041937E-3</v>
      </c>
      <c r="K96" s="75">
        <f t="shared" si="10"/>
        <v>7.6044737044927138E-3</v>
      </c>
      <c r="L96" s="81">
        <f t="shared" si="11"/>
        <v>1.2341607139588548E-2</v>
      </c>
    </row>
    <row r="97" spans="1:12" s="40" customFormat="1">
      <c r="A97" s="27" t="s">
        <v>4</v>
      </c>
      <c r="B97" s="74">
        <f t="shared" si="9"/>
        <v>-1.9973405944612149E-2</v>
      </c>
      <c r="C97" s="74">
        <f t="shared" si="9"/>
        <v>-2.336955984413277E-3</v>
      </c>
      <c r="D97" s="74">
        <f t="shared" si="9"/>
        <v>1.4857396863390271E-2</v>
      </c>
      <c r="E97" s="75">
        <f t="shared" si="10"/>
        <v>6.986684968176342E-3</v>
      </c>
      <c r="F97" s="75">
        <f t="shared" si="10"/>
        <v>3.1738958052849889E-2</v>
      </c>
      <c r="G97" s="75">
        <f t="shared" si="10"/>
        <v>1.4449025739501457E-2</v>
      </c>
      <c r="H97" s="75">
        <f t="shared" si="10"/>
        <v>1.2556682294358242E-2</v>
      </c>
      <c r="I97" s="75">
        <f t="shared" si="10"/>
        <v>1.110591709999577E-2</v>
      </c>
      <c r="J97" s="75">
        <f t="shared" si="10"/>
        <v>9.3842524857997139E-3</v>
      </c>
      <c r="K97" s="75">
        <f t="shared" si="10"/>
        <v>8.8825591001718881E-3</v>
      </c>
      <c r="L97" s="81">
        <f t="shared" si="11"/>
        <v>1.4656088506218209E-2</v>
      </c>
    </row>
    <row r="98" spans="1:12" s="40" customFormat="1">
      <c r="A98" s="27" t="s">
        <v>5</v>
      </c>
      <c r="B98" s="74">
        <f t="shared" si="9"/>
        <v>-1.124941046319489E-2</v>
      </c>
      <c r="C98" s="74">
        <f t="shared" si="9"/>
        <v>1.1960412278289522E-2</v>
      </c>
      <c r="D98" s="74">
        <f t="shared" si="9"/>
        <v>4.4766808177519107E-3</v>
      </c>
      <c r="E98" s="75">
        <f t="shared" si="10"/>
        <v>-1.1430397815239665E-4</v>
      </c>
      <c r="F98" s="75">
        <f t="shared" si="10"/>
        <v>1.0483160415208234E-2</v>
      </c>
      <c r="G98" s="75">
        <f t="shared" si="10"/>
        <v>4.2794178174934494E-3</v>
      </c>
      <c r="H98" s="75">
        <f t="shared" si="10"/>
        <v>4.3172771397632943E-3</v>
      </c>
      <c r="I98" s="75">
        <f t="shared" si="10"/>
        <v>8.1282213139231459E-3</v>
      </c>
      <c r="J98" s="75">
        <f t="shared" si="10"/>
        <v>6.5412441568871013E-3</v>
      </c>
      <c r="K98" s="75">
        <f t="shared" si="10"/>
        <v>7.2857375280617215E-3</v>
      </c>
      <c r="L98" s="81">
        <f t="shared" si="11"/>
        <v>6.8368482262595081E-3</v>
      </c>
    </row>
    <row r="99" spans="1:12" s="40" customFormat="1">
      <c r="A99" s="27" t="s">
        <v>6</v>
      </c>
      <c r="B99" s="74">
        <f t="shared" si="9"/>
        <v>-8.7519950106775945E-3</v>
      </c>
      <c r="C99" s="74">
        <f t="shared" si="9"/>
        <v>5.5547926233644306E-3</v>
      </c>
      <c r="D99" s="74">
        <f t="shared" si="9"/>
        <v>9.6023268742936024E-3</v>
      </c>
      <c r="E99" s="75">
        <f t="shared" si="10"/>
        <v>6.9445744029006341E-3</v>
      </c>
      <c r="F99" s="75">
        <f t="shared" si="10"/>
        <v>2.3136966130023393E-2</v>
      </c>
      <c r="G99" s="75">
        <f t="shared" si="10"/>
        <v>7.2896319213950822E-3</v>
      </c>
      <c r="H99" s="75">
        <f t="shared" si="10"/>
        <v>6.6982799387380167E-3</v>
      </c>
      <c r="I99" s="75">
        <f t="shared" si="10"/>
        <v>7.5807198440181311E-3</v>
      </c>
      <c r="J99" s="75">
        <f t="shared" si="10"/>
        <v>6.0983531604491313E-3</v>
      </c>
      <c r="K99" s="75">
        <f t="shared" si="10"/>
        <v>6.3521546736750199E-3</v>
      </c>
      <c r="L99" s="81">
        <f t="shared" si="11"/>
        <v>9.5076685338527055E-3</v>
      </c>
    </row>
    <row r="100" spans="1:12" s="40" customFormat="1">
      <c r="A100" s="27" t="s">
        <v>7</v>
      </c>
      <c r="B100" s="74">
        <f t="shared" si="9"/>
        <v>3.4981671559386043E-2</v>
      </c>
      <c r="C100" s="74">
        <f t="shared" si="9"/>
        <v>3.2700593554670671E-2</v>
      </c>
      <c r="D100" s="74">
        <f t="shared" si="9"/>
        <v>2.4749728459530107E-2</v>
      </c>
      <c r="E100" s="75">
        <f t="shared" si="10"/>
        <v>9.5184638800731216E-3</v>
      </c>
      <c r="F100" s="75">
        <f t="shared" si="10"/>
        <v>4.0279103081133492E-2</v>
      </c>
      <c r="G100" s="75">
        <f t="shared" si="10"/>
        <v>1.945521328130519E-2</v>
      </c>
      <c r="H100" s="75">
        <f t="shared" si="10"/>
        <v>1.5731530807815083E-2</v>
      </c>
      <c r="I100" s="75">
        <f t="shared" si="10"/>
        <v>1.5493449006205692E-2</v>
      </c>
      <c r="J100" s="75">
        <f t="shared" si="10"/>
        <v>1.3251324557539667E-2</v>
      </c>
      <c r="K100" s="75">
        <f t="shared" si="10"/>
        <v>1.2717947261920229E-2</v>
      </c>
      <c r="L100" s="81">
        <f t="shared" si="11"/>
        <v>1.9443815265272904E-2</v>
      </c>
    </row>
    <row r="101" spans="1:12" s="40" customFormat="1">
      <c r="A101" s="32"/>
      <c r="B101" s="77"/>
      <c r="C101" s="77"/>
      <c r="D101" s="77"/>
      <c r="E101" s="77"/>
      <c r="F101" s="77"/>
      <c r="G101" s="77"/>
      <c r="H101" s="77"/>
      <c r="I101" s="77"/>
      <c r="J101" s="77"/>
      <c r="K101" s="77"/>
      <c r="L101" s="82"/>
    </row>
    <row r="102" spans="1:12" s="40" customFormat="1">
      <c r="A102" s="29" t="s">
        <v>8</v>
      </c>
      <c r="B102" s="71">
        <f t="shared" ref="B102:D104" si="12">RATE(10, , -B10,C10)</f>
        <v>2.397496103004047E-2</v>
      </c>
      <c r="C102" s="71">
        <f t="shared" si="12"/>
        <v>1.9779999796364665E-2</v>
      </c>
      <c r="D102" s="71">
        <f t="shared" si="12"/>
        <v>9.2178432533322561E-3</v>
      </c>
      <c r="E102" s="72">
        <f t="shared" ref="E102:K104" si="13">RATE(5, ,-E10,F10)</f>
        <v>1.2120982062350074E-2</v>
      </c>
      <c r="F102" s="72">
        <f t="shared" si="13"/>
        <v>1.1220659422601831E-2</v>
      </c>
      <c r="G102" s="72">
        <f t="shared" si="13"/>
        <v>6.1568769315749373E-3</v>
      </c>
      <c r="H102" s="72">
        <f t="shared" si="13"/>
        <v>4.686984731700667E-3</v>
      </c>
      <c r="I102" s="72">
        <f t="shared" si="13"/>
        <v>5.8845658990464272E-3</v>
      </c>
      <c r="J102" s="72">
        <f t="shared" si="13"/>
        <v>6.1089111293644313E-3</v>
      </c>
      <c r="K102" s="72">
        <f t="shared" si="13"/>
        <v>6.7117118740692714E-3</v>
      </c>
      <c r="L102" s="80">
        <f>RATE(30, , -F10,L10)</f>
        <v>6.7928249659370554E-3</v>
      </c>
    </row>
    <row r="103" spans="1:12" s="40" customFormat="1">
      <c r="A103" s="27" t="s">
        <v>9</v>
      </c>
      <c r="B103" s="74">
        <f t="shared" si="12"/>
        <v>1.3998474241291086E-2</v>
      </c>
      <c r="C103" s="74">
        <f t="shared" si="12"/>
        <v>8.1388744034768448E-3</v>
      </c>
      <c r="D103" s="74">
        <f t="shared" si="12"/>
        <v>3.6295473141796314E-3</v>
      </c>
      <c r="E103" s="75">
        <f t="shared" si="13"/>
        <v>5.9132538341011252E-3</v>
      </c>
      <c r="F103" s="75">
        <f t="shared" si="13"/>
        <v>9.0728622700183767E-3</v>
      </c>
      <c r="G103" s="75">
        <f t="shared" si="13"/>
        <v>3.189538622962518E-3</v>
      </c>
      <c r="H103" s="75">
        <f t="shared" si="13"/>
        <v>2.3993904274503715E-3</v>
      </c>
      <c r="I103" s="75">
        <f t="shared" si="13"/>
        <v>2.5113060704656963E-3</v>
      </c>
      <c r="J103" s="75">
        <f t="shared" si="13"/>
        <v>3.8190992550233725E-3</v>
      </c>
      <c r="K103" s="75">
        <f t="shared" si="13"/>
        <v>4.6621247138739254E-3</v>
      </c>
      <c r="L103" s="81">
        <f>RATE(30, , -F11,L11)</f>
        <v>4.2731379509325573E-3</v>
      </c>
    </row>
    <row r="104" spans="1:12" s="40" customFormat="1">
      <c r="A104" s="27" t="s">
        <v>10</v>
      </c>
      <c r="B104" s="74">
        <f t="shared" si="12"/>
        <v>4.1649172171559584E-2</v>
      </c>
      <c r="C104" s="74">
        <f t="shared" si="12"/>
        <v>3.5564939574210766E-2</v>
      </c>
      <c r="D104" s="74">
        <f t="shared" si="12"/>
        <v>1.5384662530526174E-2</v>
      </c>
      <c r="E104" s="75">
        <f t="shared" si="13"/>
        <v>1.8478537848554109E-2</v>
      </c>
      <c r="F104" s="75">
        <f t="shared" si="13"/>
        <v>1.329847922904814E-2</v>
      </c>
      <c r="G104" s="75">
        <f t="shared" si="13"/>
        <v>8.9669067179701419E-3</v>
      </c>
      <c r="H104" s="75">
        <f t="shared" si="13"/>
        <v>6.7977412573480235E-3</v>
      </c>
      <c r="I104" s="75">
        <f t="shared" si="13"/>
        <v>8.9175659949841148E-3</v>
      </c>
      <c r="J104" s="75">
        <f t="shared" si="13"/>
        <v>8.1116137515360003E-3</v>
      </c>
      <c r="K104" s="75">
        <f t="shared" si="13"/>
        <v>8.4681755624647376E-3</v>
      </c>
      <c r="L104" s="81">
        <f>RATE(30, , -F12,L12)</f>
        <v>9.0914058218524267E-3</v>
      </c>
    </row>
    <row r="105" spans="1:12" s="40" customFormat="1">
      <c r="A105" s="32"/>
      <c r="B105" s="77"/>
      <c r="C105" s="77"/>
      <c r="D105" s="77"/>
      <c r="E105" s="77"/>
      <c r="F105" s="77"/>
      <c r="G105" s="77"/>
      <c r="H105" s="77"/>
      <c r="I105" s="77"/>
      <c r="J105" s="77"/>
      <c r="K105" s="77"/>
      <c r="L105" s="82"/>
    </row>
    <row r="106" spans="1:12" s="40" customFormat="1">
      <c r="A106" s="29" t="s">
        <v>11</v>
      </c>
      <c r="B106" s="71">
        <f t="shared" ref="B106:D113" si="14">RATE(10, , -B14,C14)</f>
        <v>1.7801308329805744E-2</v>
      </c>
      <c r="C106" s="71">
        <f t="shared" si="14"/>
        <v>2.0309988782798542E-2</v>
      </c>
      <c r="D106" s="71">
        <f t="shared" si="14"/>
        <v>6.8162680315449354E-3</v>
      </c>
      <c r="E106" s="72">
        <f t="shared" ref="E106:K113" si="15">RATE(5, ,-E14,F14)</f>
        <v>1.5721656901132489E-2</v>
      </c>
      <c r="F106" s="72">
        <f t="shared" si="15"/>
        <v>1.3976120921576182E-2</v>
      </c>
      <c r="G106" s="72">
        <f t="shared" si="15"/>
        <v>1.2182220363289848E-2</v>
      </c>
      <c r="H106" s="72">
        <f t="shared" si="15"/>
        <v>1.052852065467408E-2</v>
      </c>
      <c r="I106" s="72">
        <f t="shared" si="15"/>
        <v>9.7827819239326812E-3</v>
      </c>
      <c r="J106" s="72">
        <f t="shared" si="15"/>
        <v>8.2321735174153057E-3</v>
      </c>
      <c r="K106" s="72">
        <f t="shared" si="15"/>
        <v>8.0148105410900831E-3</v>
      </c>
      <c r="L106" s="80">
        <f t="shared" ref="L106:L113" si="16">RATE(30, , -F14,L14)</f>
        <v>1.0450567761143552E-2</v>
      </c>
    </row>
    <row r="107" spans="1:12" s="40" customFormat="1">
      <c r="A107" s="27" t="s">
        <v>12</v>
      </c>
      <c r="B107" s="74">
        <f t="shared" si="14"/>
        <v>1.8103861932262325E-2</v>
      </c>
      <c r="C107" s="74">
        <f t="shared" si="14"/>
        <v>2.450313681519296E-2</v>
      </c>
      <c r="D107" s="74">
        <f t="shared" si="14"/>
        <v>-3.0914565378206776E-3</v>
      </c>
      <c r="E107" s="75">
        <f t="shared" si="15"/>
        <v>2.0810929548331396E-2</v>
      </c>
      <c r="F107" s="75">
        <f t="shared" si="15"/>
        <v>1.1187848797406733E-2</v>
      </c>
      <c r="G107" s="75">
        <f t="shared" si="15"/>
        <v>1.4223474152267672E-2</v>
      </c>
      <c r="H107" s="75">
        <f t="shared" si="15"/>
        <v>1.2369986981542307E-2</v>
      </c>
      <c r="I107" s="75">
        <f t="shared" si="15"/>
        <v>1.2002811627413727E-2</v>
      </c>
      <c r="J107" s="75">
        <f t="shared" si="15"/>
        <v>1.0136553375990016E-2</v>
      </c>
      <c r="K107" s="75">
        <f t="shared" si="15"/>
        <v>9.9169729725637756E-3</v>
      </c>
      <c r="L107" s="81">
        <f t="shared" si="16"/>
        <v>1.1638556351914915E-2</v>
      </c>
    </row>
    <row r="108" spans="1:12" s="40" customFormat="1">
      <c r="A108" s="27" t="s">
        <v>13</v>
      </c>
      <c r="B108" s="74">
        <f t="shared" si="14"/>
        <v>1.7543450968236902E-2</v>
      </c>
      <c r="C108" s="74">
        <f t="shared" si="14"/>
        <v>2.9961460624655583E-2</v>
      </c>
      <c r="D108" s="74">
        <f t="shared" si="14"/>
        <v>1.2816814271301047E-2</v>
      </c>
      <c r="E108" s="75">
        <f t="shared" si="15"/>
        <v>1.5436829584487681E-2</v>
      </c>
      <c r="F108" s="75">
        <f t="shared" si="15"/>
        <v>2.1721106255115353E-2</v>
      </c>
      <c r="G108" s="75">
        <f t="shared" si="15"/>
        <v>1.595284417820567E-2</v>
      </c>
      <c r="H108" s="75">
        <f t="shared" si="15"/>
        <v>1.2093328861757653E-2</v>
      </c>
      <c r="I108" s="75">
        <f t="shared" si="15"/>
        <v>8.7292402951059857E-3</v>
      </c>
      <c r="J108" s="75">
        <f t="shared" si="15"/>
        <v>7.1384000376798207E-3</v>
      </c>
      <c r="K108" s="75">
        <f t="shared" si="15"/>
        <v>6.6562372317822624E-3</v>
      </c>
      <c r="L108" s="81">
        <f t="shared" si="16"/>
        <v>1.2034315509513819E-2</v>
      </c>
    </row>
    <row r="109" spans="1:12" s="40" customFormat="1">
      <c r="A109" s="27" t="s">
        <v>14</v>
      </c>
      <c r="B109" s="74">
        <f t="shared" si="14"/>
        <v>3.7801109748805975E-2</v>
      </c>
      <c r="C109" s="74">
        <f t="shared" si="14"/>
        <v>4.4569811093495074E-2</v>
      </c>
      <c r="D109" s="74">
        <f t="shared" si="14"/>
        <v>1.812014569735625E-2</v>
      </c>
      <c r="E109" s="75">
        <f t="shared" si="15"/>
        <v>1.9089337818487487E-2</v>
      </c>
      <c r="F109" s="75">
        <f t="shared" si="15"/>
        <v>3.2942225358810327E-2</v>
      </c>
      <c r="G109" s="75">
        <f t="shared" si="15"/>
        <v>1.1862111370519839E-2</v>
      </c>
      <c r="H109" s="75">
        <f t="shared" si="15"/>
        <v>9.6920157010328793E-3</v>
      </c>
      <c r="I109" s="75">
        <f t="shared" si="15"/>
        <v>8.2800361965444953E-3</v>
      </c>
      <c r="J109" s="75">
        <f t="shared" si="15"/>
        <v>6.6209597092053785E-3</v>
      </c>
      <c r="K109" s="75">
        <f t="shared" si="15"/>
        <v>6.2184239697547945E-3</v>
      </c>
      <c r="L109" s="81">
        <f t="shared" si="16"/>
        <v>1.2560422492397652E-2</v>
      </c>
    </row>
    <row r="110" spans="1:12" s="40" customFormat="1">
      <c r="A110" s="27" t="s">
        <v>15</v>
      </c>
      <c r="B110" s="74">
        <f t="shared" si="14"/>
        <v>2.9852821188840764E-2</v>
      </c>
      <c r="C110" s="74">
        <f t="shared" si="14"/>
        <v>2.2599367165473023E-2</v>
      </c>
      <c r="D110" s="74">
        <f t="shared" si="14"/>
        <v>9.2464369002768169E-3</v>
      </c>
      <c r="E110" s="75">
        <f t="shared" si="15"/>
        <v>1.5193165931371993E-2</v>
      </c>
      <c r="F110" s="75">
        <f t="shared" si="15"/>
        <v>1.6524653819326097E-2</v>
      </c>
      <c r="G110" s="75">
        <f t="shared" si="15"/>
        <v>1.1984767029065271E-2</v>
      </c>
      <c r="H110" s="75">
        <f t="shared" si="15"/>
        <v>1.0393263884060656E-2</v>
      </c>
      <c r="I110" s="75">
        <f t="shared" si="15"/>
        <v>9.345365910525396E-3</v>
      </c>
      <c r="J110" s="75">
        <f t="shared" si="15"/>
        <v>8.112639625414449E-3</v>
      </c>
      <c r="K110" s="75">
        <f t="shared" si="15"/>
        <v>7.6503915108214575E-3</v>
      </c>
      <c r="L110" s="81">
        <f t="shared" si="16"/>
        <v>1.0664111252083334E-2</v>
      </c>
    </row>
    <row r="111" spans="1:12" s="40" customFormat="1">
      <c r="A111" s="27" t="s">
        <v>16</v>
      </c>
      <c r="B111" s="74">
        <f t="shared" si="14"/>
        <v>1.6295481542301937E-2</v>
      </c>
      <c r="C111" s="74">
        <f t="shared" si="14"/>
        <v>1.7106347508059512E-2</v>
      </c>
      <c r="D111" s="74">
        <f t="shared" si="14"/>
        <v>1.6028836428160853E-3</v>
      </c>
      <c r="E111" s="75">
        <f t="shared" si="15"/>
        <v>1.8748554848246238E-2</v>
      </c>
      <c r="F111" s="75">
        <f t="shared" si="15"/>
        <v>2.0162753643963065E-2</v>
      </c>
      <c r="G111" s="75">
        <f t="shared" si="15"/>
        <v>1.2546063490213194E-2</v>
      </c>
      <c r="H111" s="75">
        <f t="shared" si="15"/>
        <v>1.0710132928836996E-2</v>
      </c>
      <c r="I111" s="75">
        <f t="shared" si="15"/>
        <v>9.6018237793342003E-3</v>
      </c>
      <c r="J111" s="75">
        <f t="shared" si="15"/>
        <v>8.0485795898939481E-3</v>
      </c>
      <c r="K111" s="75">
        <f t="shared" si="15"/>
        <v>7.7101001439255591E-3</v>
      </c>
      <c r="L111" s="81">
        <f t="shared" si="16"/>
        <v>1.1454487178657175E-2</v>
      </c>
    </row>
    <row r="112" spans="1:12" s="40" customFormat="1">
      <c r="A112" s="27" t="s">
        <v>17</v>
      </c>
      <c r="B112" s="74">
        <f t="shared" si="14"/>
        <v>1.7946312021323772E-2</v>
      </c>
      <c r="C112" s="74">
        <f t="shared" si="14"/>
        <v>2.712415307847782E-2</v>
      </c>
      <c r="D112" s="74">
        <f t="shared" si="14"/>
        <v>4.446013811787739E-3</v>
      </c>
      <c r="E112" s="75">
        <f t="shared" si="15"/>
        <v>7.7731484226827583E-3</v>
      </c>
      <c r="F112" s="75">
        <f t="shared" si="15"/>
        <v>2.0323226891043863E-2</v>
      </c>
      <c r="G112" s="75">
        <f t="shared" si="15"/>
        <v>1.0257403156274851E-2</v>
      </c>
      <c r="H112" s="75">
        <f t="shared" si="15"/>
        <v>1.2639280766695132E-2</v>
      </c>
      <c r="I112" s="75">
        <f t="shared" si="15"/>
        <v>8.1358637260385298E-3</v>
      </c>
      <c r="J112" s="75">
        <f t="shared" si="15"/>
        <v>6.506844165886462E-3</v>
      </c>
      <c r="K112" s="75">
        <f t="shared" si="15"/>
        <v>6.5094650720663901E-3</v>
      </c>
      <c r="L112" s="81">
        <f t="shared" si="16"/>
        <v>1.0717318907757263E-2</v>
      </c>
    </row>
    <row r="113" spans="1:12" s="40" customFormat="1">
      <c r="A113" s="27" t="s">
        <v>18</v>
      </c>
      <c r="B113" s="74">
        <f t="shared" si="14"/>
        <v>1.4515326822763229E-2</v>
      </c>
      <c r="C113" s="74">
        <f t="shared" si="14"/>
        <v>1.4328377476077833E-2</v>
      </c>
      <c r="D113" s="74">
        <f t="shared" si="14"/>
        <v>7.3606002002793826E-3</v>
      </c>
      <c r="E113" s="75">
        <f t="shared" si="15"/>
        <v>1.5409281155190866E-2</v>
      </c>
      <c r="F113" s="75">
        <f t="shared" si="15"/>
        <v>9.2597383085350309E-3</v>
      </c>
      <c r="G113" s="75">
        <f t="shared" si="15"/>
        <v>1.0841006781049293E-2</v>
      </c>
      <c r="H113" s="75">
        <f t="shared" si="15"/>
        <v>9.2899632955324839E-3</v>
      </c>
      <c r="I113" s="75">
        <f t="shared" si="15"/>
        <v>9.9778147830022756E-3</v>
      </c>
      <c r="J113" s="75">
        <f t="shared" si="15"/>
        <v>8.4517286257617067E-3</v>
      </c>
      <c r="K113" s="75">
        <f t="shared" si="15"/>
        <v>8.3578058118763156E-3</v>
      </c>
      <c r="L113" s="81">
        <f t="shared" si="16"/>
        <v>9.3626448314972667E-3</v>
      </c>
    </row>
    <row r="114" spans="1:12" s="40" customFormat="1">
      <c r="A114" s="32"/>
      <c r="B114" s="77"/>
      <c r="C114" s="77"/>
      <c r="D114" s="77"/>
      <c r="E114" s="77"/>
      <c r="F114" s="77"/>
      <c r="G114" s="77"/>
      <c r="H114" s="77"/>
      <c r="I114" s="77"/>
      <c r="J114" s="77"/>
      <c r="K114" s="77"/>
      <c r="L114" s="82"/>
    </row>
    <row r="115" spans="1:12" s="40" customFormat="1">
      <c r="A115" s="29" t="s">
        <v>19</v>
      </c>
      <c r="B115" s="71">
        <f t="shared" ref="B115:D129" si="17">RATE(10, , -B23,C23)</f>
        <v>1.4558204696015264E-2</v>
      </c>
      <c r="C115" s="71">
        <f t="shared" si="17"/>
        <v>1.8701795262399623E-2</v>
      </c>
      <c r="D115" s="71">
        <f t="shared" si="17"/>
        <v>7.7268080781408149E-3</v>
      </c>
      <c r="E115" s="72">
        <f t="shared" ref="E115:K129" si="18">RATE(5, ,-E23,F23)</f>
        <v>1.1606291974515483E-2</v>
      </c>
      <c r="F115" s="72">
        <f t="shared" si="18"/>
        <v>1.2702195761902853E-2</v>
      </c>
      <c r="G115" s="72">
        <f t="shared" si="18"/>
        <v>9.6730558513754023E-3</v>
      </c>
      <c r="H115" s="72">
        <f t="shared" si="18"/>
        <v>7.6278066461690852E-3</v>
      </c>
      <c r="I115" s="72">
        <f t="shared" si="18"/>
        <v>8.5104632735603942E-3</v>
      </c>
      <c r="J115" s="72">
        <f t="shared" si="18"/>
        <v>7.8542846061251132E-3</v>
      </c>
      <c r="K115" s="72">
        <f t="shared" si="18"/>
        <v>6.9708334402971087E-3</v>
      </c>
      <c r="L115" s="80">
        <f t="shared" ref="L115:L129" si="19">RATE(30, , -F23,L23)</f>
        <v>8.8879883782713824E-3</v>
      </c>
    </row>
    <row r="116" spans="1:12" s="40" customFormat="1">
      <c r="A116" s="27" t="s">
        <v>20</v>
      </c>
      <c r="B116" s="74">
        <f t="shared" si="17"/>
        <v>2.0715102367348005E-2</v>
      </c>
      <c r="C116" s="74">
        <f t="shared" si="17"/>
        <v>1.627964057681431E-2</v>
      </c>
      <c r="D116" s="74">
        <f t="shared" si="17"/>
        <v>6.6010853496896935E-3</v>
      </c>
      <c r="E116" s="75">
        <f t="shared" si="18"/>
        <v>6.0004924730211644E-3</v>
      </c>
      <c r="F116" s="75">
        <f t="shared" si="18"/>
        <v>2.4306943663408962E-3</v>
      </c>
      <c r="G116" s="75">
        <f t="shared" si="18"/>
        <v>2.3868880814109541E-3</v>
      </c>
      <c r="H116" s="75">
        <f t="shared" si="18"/>
        <v>3.7799932765774516E-3</v>
      </c>
      <c r="I116" s="75">
        <f t="shared" si="18"/>
        <v>4.6364498580988957E-3</v>
      </c>
      <c r="J116" s="75">
        <f t="shared" si="18"/>
        <v>6.3693803952297491E-3</v>
      </c>
      <c r="K116" s="75">
        <f t="shared" si="18"/>
        <v>7.2872568776072618E-3</v>
      </c>
      <c r="L116" s="81">
        <f t="shared" si="19"/>
        <v>4.4800732239463461E-3</v>
      </c>
    </row>
    <row r="117" spans="1:12" s="40" customFormat="1">
      <c r="A117" s="27" t="s">
        <v>21</v>
      </c>
      <c r="B117" s="74">
        <f t="shared" si="17"/>
        <v>-5.5081027330886479E-3</v>
      </c>
      <c r="C117" s="74">
        <f t="shared" si="17"/>
        <v>1.9583894996245141E-3</v>
      </c>
      <c r="D117" s="74">
        <f t="shared" si="17"/>
        <v>2.2420067004417653E-3</v>
      </c>
      <c r="E117" s="75">
        <f t="shared" si="18"/>
        <v>2.5655638190007855E-3</v>
      </c>
      <c r="F117" s="75">
        <f t="shared" si="18"/>
        <v>8.6700196517756831E-3</v>
      </c>
      <c r="G117" s="75">
        <f t="shared" si="18"/>
        <v>4.7158089526333118E-3</v>
      </c>
      <c r="H117" s="75">
        <f t="shared" si="18"/>
        <v>3.5309898826049531E-3</v>
      </c>
      <c r="I117" s="75">
        <f t="shared" si="18"/>
        <v>3.7608665027772594E-3</v>
      </c>
      <c r="J117" s="75">
        <f t="shared" si="18"/>
        <v>3.1783621523599299E-3</v>
      </c>
      <c r="K117" s="75">
        <f t="shared" si="18"/>
        <v>2.7825133871098215E-3</v>
      </c>
      <c r="L117" s="81">
        <f t="shared" si="19"/>
        <v>4.437806213647119E-3</v>
      </c>
    </row>
    <row r="118" spans="1:12" s="40" customFormat="1">
      <c r="A118" s="27" t="s">
        <v>22</v>
      </c>
      <c r="B118" s="74">
        <f t="shared" si="17"/>
        <v>-1.1713640382160894E-2</v>
      </c>
      <c r="C118" s="74">
        <f t="shared" si="17"/>
        <v>9.8904674099753176E-3</v>
      </c>
      <c r="D118" s="74">
        <f t="shared" si="17"/>
        <v>5.7393610665625895E-4</v>
      </c>
      <c r="E118" s="75">
        <f t="shared" si="18"/>
        <v>1.3287465400500308E-2</v>
      </c>
      <c r="F118" s="75">
        <f t="shared" si="18"/>
        <v>1.9104381990455277E-2</v>
      </c>
      <c r="G118" s="75">
        <f t="shared" si="18"/>
        <v>1.3416133424404165E-2</v>
      </c>
      <c r="H118" s="75">
        <f t="shared" si="18"/>
        <v>9.9767121545574038E-3</v>
      </c>
      <c r="I118" s="75">
        <f t="shared" si="18"/>
        <v>1.1762126238855091E-2</v>
      </c>
      <c r="J118" s="75">
        <f t="shared" si="18"/>
        <v>1.0742253434858075E-2</v>
      </c>
      <c r="K118" s="75">
        <f t="shared" si="18"/>
        <v>9.3058030929217862E-3</v>
      </c>
      <c r="L118" s="81">
        <f t="shared" si="19"/>
        <v>1.2379266300240836E-2</v>
      </c>
    </row>
    <row r="119" spans="1:12" s="40" customFormat="1">
      <c r="A119" s="27" t="s">
        <v>23</v>
      </c>
      <c r="B119" s="74">
        <f t="shared" si="17"/>
        <v>3.057703871179128E-2</v>
      </c>
      <c r="C119" s="74">
        <f t="shared" si="17"/>
        <v>4.7479518707268485E-2</v>
      </c>
      <c r="D119" s="74">
        <f t="shared" si="17"/>
        <v>2.2864423723791799E-2</v>
      </c>
      <c r="E119" s="75">
        <f t="shared" si="18"/>
        <v>3.2080206152816627E-2</v>
      </c>
      <c r="F119" s="75">
        <f t="shared" si="18"/>
        <v>2.035625584116741E-2</v>
      </c>
      <c r="G119" s="75">
        <f t="shared" si="18"/>
        <v>1.8140554760679758E-2</v>
      </c>
      <c r="H119" s="75">
        <f t="shared" si="18"/>
        <v>1.3646638203486628E-2</v>
      </c>
      <c r="I119" s="75">
        <f t="shared" si="18"/>
        <v>1.4756787343235286E-2</v>
      </c>
      <c r="J119" s="75">
        <f t="shared" si="18"/>
        <v>1.2196752130109869E-2</v>
      </c>
      <c r="K119" s="75">
        <f t="shared" si="18"/>
        <v>9.4538093069967185E-3</v>
      </c>
      <c r="L119" s="81">
        <f t="shared" si="19"/>
        <v>1.4752004812808795E-2</v>
      </c>
    </row>
    <row r="120" spans="1:12" s="40" customFormat="1">
      <c r="A120" s="27" t="s">
        <v>24</v>
      </c>
      <c r="B120" s="74">
        <f t="shared" si="17"/>
        <v>1.805362828462095E-2</v>
      </c>
      <c r="C120" s="74">
        <f t="shared" si="17"/>
        <v>2.3982796049669325E-2</v>
      </c>
      <c r="D120" s="74">
        <f t="shared" si="17"/>
        <v>-7.7964666250008826E-4</v>
      </c>
      <c r="E120" s="75">
        <f t="shared" si="18"/>
        <v>3.7325163501034209E-2</v>
      </c>
      <c r="F120" s="75">
        <f t="shared" si="18"/>
        <v>9.9578379403698174E-3</v>
      </c>
      <c r="G120" s="75">
        <f t="shared" si="18"/>
        <v>1.1382218119117438E-2</v>
      </c>
      <c r="H120" s="75">
        <f t="shared" si="18"/>
        <v>9.8754337340986945E-3</v>
      </c>
      <c r="I120" s="75">
        <f t="shared" si="18"/>
        <v>1.0340470353091352E-2</v>
      </c>
      <c r="J120" s="75">
        <f t="shared" si="18"/>
        <v>9.3563206236857224E-3</v>
      </c>
      <c r="K120" s="75">
        <f t="shared" si="18"/>
        <v>8.5067985332522404E-3</v>
      </c>
      <c r="L120" s="81">
        <f t="shared" si="19"/>
        <v>9.9027977400452591E-3</v>
      </c>
    </row>
    <row r="121" spans="1:12" s="40" customFormat="1">
      <c r="A121" s="27" t="s">
        <v>25</v>
      </c>
      <c r="B121" s="74">
        <f t="shared" si="17"/>
        <v>2.8791508004268961E-2</v>
      </c>
      <c r="C121" s="74">
        <f t="shared" si="17"/>
        <v>2.6932658903677052E-2</v>
      </c>
      <c r="D121" s="74">
        <f t="shared" si="17"/>
        <v>1.4681108345871037E-2</v>
      </c>
      <c r="E121" s="75">
        <f t="shared" si="18"/>
        <v>3.2559220783021162E-3</v>
      </c>
      <c r="F121" s="75">
        <f t="shared" si="18"/>
        <v>1.352681007188087E-2</v>
      </c>
      <c r="G121" s="75">
        <f t="shared" si="18"/>
        <v>9.6663347935378729E-3</v>
      </c>
      <c r="H121" s="75">
        <f t="shared" si="18"/>
        <v>6.9777967712157159E-3</v>
      </c>
      <c r="I121" s="75">
        <f t="shared" si="18"/>
        <v>8.8973739397645354E-3</v>
      </c>
      <c r="J121" s="75">
        <f t="shared" si="18"/>
        <v>8.2254502490928839E-3</v>
      </c>
      <c r="K121" s="75">
        <f t="shared" si="18"/>
        <v>7.0669144300947416E-3</v>
      </c>
      <c r="L121" s="81">
        <f t="shared" si="19"/>
        <v>9.0576933308987792E-3</v>
      </c>
    </row>
    <row r="122" spans="1:12" s="40" customFormat="1">
      <c r="A122" s="27" t="s">
        <v>26</v>
      </c>
      <c r="B122" s="74">
        <f t="shared" si="17"/>
        <v>3.2849358208920529E-2</v>
      </c>
      <c r="C122" s="74">
        <f t="shared" si="17"/>
        <v>3.1465968276862162E-2</v>
      </c>
      <c r="D122" s="74">
        <f t="shared" si="17"/>
        <v>1.6810138840979764E-2</v>
      </c>
      <c r="E122" s="75">
        <f t="shared" si="18"/>
        <v>1.5252014993504318E-2</v>
      </c>
      <c r="F122" s="75">
        <f t="shared" si="18"/>
        <v>1.4199173072518723E-2</v>
      </c>
      <c r="G122" s="75">
        <f t="shared" si="18"/>
        <v>9.4110336378063746E-3</v>
      </c>
      <c r="H122" s="75">
        <f t="shared" si="18"/>
        <v>6.7042082154607288E-3</v>
      </c>
      <c r="I122" s="75">
        <f t="shared" si="18"/>
        <v>8.2301989621192187E-3</v>
      </c>
      <c r="J122" s="75">
        <f t="shared" si="18"/>
        <v>7.4506098180489068E-3</v>
      </c>
      <c r="K122" s="75">
        <f t="shared" si="18"/>
        <v>6.3781316443967135E-3</v>
      </c>
      <c r="L122" s="81">
        <f t="shared" si="19"/>
        <v>8.7254389664295218E-3</v>
      </c>
    </row>
    <row r="123" spans="1:12" s="40" customFormat="1">
      <c r="A123" s="27" t="s">
        <v>27</v>
      </c>
      <c r="B123" s="74">
        <f t="shared" si="17"/>
        <v>5.4342398165831883E-2</v>
      </c>
      <c r="C123" s="74">
        <f t="shared" si="17"/>
        <v>3.1262205633335573E-2</v>
      </c>
      <c r="D123" s="74">
        <f t="shared" si="17"/>
        <v>1.5044462024858799E-2</v>
      </c>
      <c r="E123" s="75">
        <f t="shared" si="18"/>
        <v>1.9182832919361854E-2</v>
      </c>
      <c r="F123" s="75">
        <f t="shared" si="18"/>
        <v>1.6001384263159179E-2</v>
      </c>
      <c r="G123" s="75">
        <f t="shared" si="18"/>
        <v>1.3796696865041215E-2</v>
      </c>
      <c r="H123" s="75">
        <f t="shared" si="18"/>
        <v>1.0512371072158758E-2</v>
      </c>
      <c r="I123" s="75">
        <f t="shared" si="18"/>
        <v>1.0339342410591673E-2</v>
      </c>
      <c r="J123" s="75">
        <f t="shared" si="18"/>
        <v>8.3463147506987641E-3</v>
      </c>
      <c r="K123" s="75">
        <f t="shared" si="18"/>
        <v>6.5745143020185526E-3</v>
      </c>
      <c r="L123" s="81">
        <f t="shared" si="19"/>
        <v>1.0923485514114718E-2</v>
      </c>
    </row>
    <row r="124" spans="1:12" s="40" customFormat="1">
      <c r="A124" s="27" t="s">
        <v>28</v>
      </c>
      <c r="B124" s="74">
        <f t="shared" si="17"/>
        <v>5.986079324256207E-2</v>
      </c>
      <c r="C124" s="74">
        <f t="shared" si="17"/>
        <v>4.2445788316433322E-2</v>
      </c>
      <c r="D124" s="74">
        <f t="shared" si="17"/>
        <v>1.9385842681318297E-2</v>
      </c>
      <c r="E124" s="75">
        <f t="shared" si="18"/>
        <v>3.1821513519011538E-2</v>
      </c>
      <c r="F124" s="75">
        <f t="shared" si="18"/>
        <v>2.0261623565029654E-2</v>
      </c>
      <c r="G124" s="75">
        <f t="shared" si="18"/>
        <v>1.3128909258813713E-2</v>
      </c>
      <c r="H124" s="75">
        <f t="shared" si="18"/>
        <v>9.6103245816022195E-3</v>
      </c>
      <c r="I124" s="75">
        <f t="shared" si="18"/>
        <v>9.6694315326726413E-3</v>
      </c>
      <c r="J124" s="75">
        <f t="shared" si="18"/>
        <v>8.25505138413179E-3</v>
      </c>
      <c r="K124" s="75">
        <f t="shared" si="18"/>
        <v>7.2049864867551596E-3</v>
      </c>
      <c r="L124" s="81">
        <f t="shared" si="19"/>
        <v>1.1345595317052454E-2</v>
      </c>
    </row>
    <row r="125" spans="1:12" s="40" customFormat="1">
      <c r="A125" s="27" t="s">
        <v>29</v>
      </c>
      <c r="B125" s="74">
        <f t="shared" si="17"/>
        <v>2.7716727443501468E-3</v>
      </c>
      <c r="C125" s="74">
        <f t="shared" si="17"/>
        <v>7.5057155355108722E-3</v>
      </c>
      <c r="D125" s="74">
        <f t="shared" si="17"/>
        <v>-7.374243220048972E-3</v>
      </c>
      <c r="E125" s="75">
        <f t="shared" si="18"/>
        <v>1.3437638984847261E-2</v>
      </c>
      <c r="F125" s="75">
        <f t="shared" si="18"/>
        <v>1.2631200990881353E-2</v>
      </c>
      <c r="G125" s="75">
        <f t="shared" si="18"/>
        <v>8.6191725735296557E-3</v>
      </c>
      <c r="H125" s="75">
        <f t="shared" si="18"/>
        <v>6.7579494605558557E-3</v>
      </c>
      <c r="I125" s="75">
        <f t="shared" si="18"/>
        <v>7.428581432711516E-3</v>
      </c>
      <c r="J125" s="75">
        <f t="shared" si="18"/>
        <v>6.789059836660595E-3</v>
      </c>
      <c r="K125" s="75">
        <f t="shared" si="18"/>
        <v>6.0146496688043864E-3</v>
      </c>
      <c r="L125" s="81">
        <f t="shared" si="19"/>
        <v>8.0377013619842615E-3</v>
      </c>
    </row>
    <row r="126" spans="1:12" s="40" customFormat="1">
      <c r="A126" s="27" t="s">
        <v>30</v>
      </c>
      <c r="B126" s="74">
        <f t="shared" si="17"/>
        <v>4.7283700421331662E-2</v>
      </c>
      <c r="C126" s="74">
        <f t="shared" si="17"/>
        <v>4.3107349697521592E-2</v>
      </c>
      <c r="D126" s="74">
        <f t="shared" si="17"/>
        <v>3.0923852372296029E-2</v>
      </c>
      <c r="E126" s="75">
        <f t="shared" si="18"/>
        <v>-1.48241863642339E-2</v>
      </c>
      <c r="F126" s="75">
        <f t="shared" si="18"/>
        <v>1.8450359332614196E-2</v>
      </c>
      <c r="G126" s="75">
        <f t="shared" si="18"/>
        <v>1.3485106109407896E-2</v>
      </c>
      <c r="H126" s="75">
        <f t="shared" si="18"/>
        <v>1.0032734828642495E-2</v>
      </c>
      <c r="I126" s="75">
        <f t="shared" si="18"/>
        <v>1.1987902384818927E-2</v>
      </c>
      <c r="J126" s="75">
        <f t="shared" si="18"/>
        <v>1.0968411987240176E-2</v>
      </c>
      <c r="K126" s="75">
        <f t="shared" si="18"/>
        <v>9.5286468166449236E-3</v>
      </c>
      <c r="L126" s="81">
        <f t="shared" si="19"/>
        <v>1.2404437389160212E-2</v>
      </c>
    </row>
    <row r="127" spans="1:12" s="40" customFormat="1">
      <c r="A127" s="27" t="s">
        <v>31</v>
      </c>
      <c r="B127" s="74">
        <f t="shared" si="17"/>
        <v>3.9996749428587372E-2</v>
      </c>
      <c r="C127" s="74">
        <f t="shared" si="17"/>
        <v>3.446584546873268E-2</v>
      </c>
      <c r="D127" s="74">
        <f t="shared" si="17"/>
        <v>2.5003797351568977E-2</v>
      </c>
      <c r="E127" s="75">
        <f t="shared" si="18"/>
        <v>2.6397712916858662E-2</v>
      </c>
      <c r="F127" s="75">
        <f t="shared" si="18"/>
        <v>3.1245932223264453E-2</v>
      </c>
      <c r="G127" s="75">
        <f t="shared" si="18"/>
        <v>2.4465418700480253E-2</v>
      </c>
      <c r="H127" s="75">
        <f t="shared" si="18"/>
        <v>1.8027820308300649E-2</v>
      </c>
      <c r="I127" s="75">
        <f t="shared" si="18"/>
        <v>1.7258604444831339E-2</v>
      </c>
      <c r="J127" s="75">
        <f t="shared" si="18"/>
        <v>1.4485815269525927E-2</v>
      </c>
      <c r="K127" s="75">
        <f t="shared" si="18"/>
        <v>1.1860246338231914E-2</v>
      </c>
      <c r="L127" s="81">
        <f t="shared" si="19"/>
        <v>1.9536661425320238E-2</v>
      </c>
    </row>
    <row r="128" spans="1:12" s="40" customFormat="1">
      <c r="A128" s="27" t="s">
        <v>32</v>
      </c>
      <c r="B128" s="74">
        <f t="shared" si="17"/>
        <v>-2.473745105441667E-3</v>
      </c>
      <c r="C128" s="74">
        <f t="shared" si="17"/>
        <v>3.7950501288059315E-3</v>
      </c>
      <c r="D128" s="74">
        <f t="shared" si="17"/>
        <v>-1.0950629462261675E-2</v>
      </c>
      <c r="E128" s="75">
        <f t="shared" si="18"/>
        <v>9.8400648975218614E-3</v>
      </c>
      <c r="F128" s="75">
        <f t="shared" si="18"/>
        <v>1.1828650808462179E-2</v>
      </c>
      <c r="G128" s="75">
        <f t="shared" si="18"/>
        <v>9.3695880900738788E-3</v>
      </c>
      <c r="H128" s="75">
        <f t="shared" si="18"/>
        <v>7.0055386908204368E-3</v>
      </c>
      <c r="I128" s="75">
        <f t="shared" si="18"/>
        <v>7.1249165976728151E-3</v>
      </c>
      <c r="J128" s="75">
        <f t="shared" si="18"/>
        <v>6.2679198124599772E-3</v>
      </c>
      <c r="K128" s="75">
        <f t="shared" si="18"/>
        <v>5.3428526810041831E-3</v>
      </c>
      <c r="L128" s="81">
        <f t="shared" si="19"/>
        <v>7.8209184372891715E-3</v>
      </c>
    </row>
    <row r="129" spans="1:12" s="40" customFormat="1">
      <c r="A129" s="27" t="s">
        <v>33</v>
      </c>
      <c r="B129" s="74">
        <f t="shared" si="17"/>
        <v>1.6367445132477669E-2</v>
      </c>
      <c r="C129" s="74">
        <f t="shared" si="17"/>
        <v>1.9103627008592614E-2</v>
      </c>
      <c r="D129" s="74">
        <f t="shared" si="17"/>
        <v>1.3515545835707681E-3</v>
      </c>
      <c r="E129" s="75">
        <f t="shared" si="18"/>
        <v>2.5316499711866471E-2</v>
      </c>
      <c r="F129" s="75">
        <f t="shared" si="18"/>
        <v>1.5539627213292545E-2</v>
      </c>
      <c r="G129" s="75">
        <f t="shared" si="18"/>
        <v>1.3294213143273855E-2</v>
      </c>
      <c r="H129" s="75">
        <f t="shared" si="18"/>
        <v>1.0570751356663962E-2</v>
      </c>
      <c r="I129" s="75">
        <f t="shared" si="18"/>
        <v>1.0559236880420252E-2</v>
      </c>
      <c r="J129" s="75">
        <f t="shared" si="18"/>
        <v>9.5103300952089666E-3</v>
      </c>
      <c r="K129" s="75">
        <f t="shared" si="18"/>
        <v>7.8147221293414625E-3</v>
      </c>
      <c r="L129" s="81">
        <f t="shared" si="19"/>
        <v>1.1211656470949868E-2</v>
      </c>
    </row>
    <row r="130" spans="1:12" s="40" customFormat="1">
      <c r="A130" s="32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82"/>
    </row>
    <row r="131" spans="1:12" s="40" customFormat="1">
      <c r="A131" s="29" t="s">
        <v>34</v>
      </c>
      <c r="B131" s="71">
        <f t="shared" ref="B131:D134" si="20">RATE(10, , -B39,C39)</f>
        <v>1.797992637375645E-2</v>
      </c>
      <c r="C131" s="71">
        <f t="shared" si="20"/>
        <v>1.5011678800958959E-2</v>
      </c>
      <c r="D131" s="71">
        <f t="shared" si="20"/>
        <v>5.4682838539140141E-3</v>
      </c>
      <c r="E131" s="72">
        <f t="shared" ref="E131:K134" si="21">RATE(5, ,-E39,F39)</f>
        <v>6.3246871075052554E-3</v>
      </c>
      <c r="F131" s="72">
        <f t="shared" si="21"/>
        <v>1.3623697433920636E-2</v>
      </c>
      <c r="G131" s="72">
        <f t="shared" si="21"/>
        <v>8.8718218856323351E-3</v>
      </c>
      <c r="H131" s="72">
        <f t="shared" si="21"/>
        <v>7.5760950776029741E-3</v>
      </c>
      <c r="I131" s="72">
        <f t="shared" si="21"/>
        <v>7.3868366015577376E-3</v>
      </c>
      <c r="J131" s="72">
        <f t="shared" si="21"/>
        <v>8.0112593140439156E-3</v>
      </c>
      <c r="K131" s="72">
        <f t="shared" si="21"/>
        <v>8.8492086953004308E-3</v>
      </c>
      <c r="L131" s="80">
        <f>RATE(30, , -F39,L39)</f>
        <v>9.0509273804263157E-3</v>
      </c>
    </row>
    <row r="132" spans="1:12" s="40" customFormat="1">
      <c r="A132" s="27" t="s">
        <v>35</v>
      </c>
      <c r="B132" s="74">
        <f t="shared" si="20"/>
        <v>2.3188817945860099E-2</v>
      </c>
      <c r="C132" s="74">
        <f t="shared" si="20"/>
        <v>1.4197183200918045E-2</v>
      </c>
      <c r="D132" s="74">
        <f t="shared" si="20"/>
        <v>7.2312266084669568E-3</v>
      </c>
      <c r="E132" s="75">
        <f t="shared" si="21"/>
        <v>5.6731330193419268E-3</v>
      </c>
      <c r="F132" s="75">
        <f t="shared" si="21"/>
        <v>1.3557196195382901E-2</v>
      </c>
      <c r="G132" s="75">
        <f t="shared" si="21"/>
        <v>8.9206019642036737E-3</v>
      </c>
      <c r="H132" s="75">
        <f t="shared" si="21"/>
        <v>7.2971033520954701E-3</v>
      </c>
      <c r="I132" s="75">
        <f t="shared" si="21"/>
        <v>7.2094443315476814E-3</v>
      </c>
      <c r="J132" s="75">
        <f t="shared" si="21"/>
        <v>8.0072998075048137E-3</v>
      </c>
      <c r="K132" s="75">
        <f t="shared" si="21"/>
        <v>9.0251523211686575E-3</v>
      </c>
      <c r="L132" s="81">
        <f>RATE(30, , -F40,L40)</f>
        <v>9.0005026878741488E-3</v>
      </c>
    </row>
    <row r="133" spans="1:12" s="40" customFormat="1">
      <c r="A133" s="27" t="s">
        <v>36</v>
      </c>
      <c r="B133" s="74">
        <f t="shared" si="20"/>
        <v>2.7235347410637933E-2</v>
      </c>
      <c r="C133" s="74">
        <f t="shared" si="20"/>
        <v>1.9540654489825688E-2</v>
      </c>
      <c r="D133" s="74">
        <f t="shared" si="20"/>
        <v>1.0067033336697019E-2</v>
      </c>
      <c r="E133" s="75">
        <f t="shared" si="21"/>
        <v>4.9184755091684507E-3</v>
      </c>
      <c r="F133" s="75">
        <f t="shared" si="21"/>
        <v>2.1589029056747724E-2</v>
      </c>
      <c r="G133" s="75">
        <f t="shared" si="21"/>
        <v>9.9394606323901426E-3</v>
      </c>
      <c r="H133" s="75">
        <f t="shared" si="21"/>
        <v>8.9820280327196876E-3</v>
      </c>
      <c r="I133" s="75">
        <f t="shared" si="21"/>
        <v>8.0258047693400839E-3</v>
      </c>
      <c r="J133" s="75">
        <f t="shared" si="21"/>
        <v>8.244328147054265E-3</v>
      </c>
      <c r="K133" s="75">
        <f t="shared" si="21"/>
        <v>8.6617238230669562E-3</v>
      </c>
      <c r="L133" s="81">
        <f>RATE(30, , -F41,L41)</f>
        <v>1.0895651655719641E-2</v>
      </c>
    </row>
    <row r="134" spans="1:12" s="40" customFormat="1">
      <c r="A134" s="27" t="s">
        <v>37</v>
      </c>
      <c r="B134" s="74">
        <f t="shared" si="20"/>
        <v>1.0715187197935804E-2</v>
      </c>
      <c r="C134" s="74">
        <f t="shared" si="20"/>
        <v>1.5085939226830368E-2</v>
      </c>
      <c r="D134" s="74">
        <f t="shared" si="20"/>
        <v>2.4688665235618676E-3</v>
      </c>
      <c r="E134" s="75">
        <f t="shared" si="21"/>
        <v>7.4194717647180636E-3</v>
      </c>
      <c r="F134" s="75">
        <f t="shared" si="21"/>
        <v>1.2092670232403893E-2</v>
      </c>
      <c r="G134" s="75">
        <f t="shared" si="21"/>
        <v>8.5839762679915457E-3</v>
      </c>
      <c r="H134" s="75">
        <f t="shared" si="21"/>
        <v>7.616135142340978E-3</v>
      </c>
      <c r="I134" s="75">
        <f t="shared" si="21"/>
        <v>7.4660871006391382E-3</v>
      </c>
      <c r="J134" s="75">
        <f t="shared" si="21"/>
        <v>7.9656230526664318E-3</v>
      </c>
      <c r="K134" s="75">
        <f t="shared" si="21"/>
        <v>8.6742484296455855E-3</v>
      </c>
      <c r="L134" s="81">
        <f>RATE(30, , -F42,L42)</f>
        <v>8.7319063386764647E-3</v>
      </c>
    </row>
    <row r="135" spans="1:12" s="40" customFormat="1">
      <c r="A135" s="32"/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82"/>
    </row>
    <row r="136" spans="1:12" s="40" customFormat="1" ht="13.5" thickBot="1">
      <c r="A136" s="30" t="s">
        <v>38</v>
      </c>
      <c r="B136" s="83">
        <f>RATE(10, , -B44,C44)</f>
        <v>4.8289440178881787E-3</v>
      </c>
      <c r="C136" s="83">
        <f>RATE(10, , -C44,D44)</f>
        <v>1.5058038480097683E-2</v>
      </c>
      <c r="D136" s="83">
        <f>RATE(10, , -D44,E44)</f>
        <v>7.5630255229749577E-3</v>
      </c>
      <c r="E136" s="84">
        <f t="shared" ref="E136:K136" si="22">RATE(5, ,-E44,F44)</f>
        <v>8.7445364781230314E-3</v>
      </c>
      <c r="F136" s="84">
        <f t="shared" si="22"/>
        <v>1.4334677810396072E-2</v>
      </c>
      <c r="G136" s="84">
        <f t="shared" si="22"/>
        <v>8.6117814522832237E-3</v>
      </c>
      <c r="H136" s="84">
        <f t="shared" si="22"/>
        <v>7.2731404192453181E-3</v>
      </c>
      <c r="I136" s="84">
        <f t="shared" si="22"/>
        <v>8.3643431453744987E-3</v>
      </c>
      <c r="J136" s="84">
        <f t="shared" si="22"/>
        <v>7.4945751528830177E-3</v>
      </c>
      <c r="K136" s="84">
        <f t="shared" si="22"/>
        <v>7.4575132714165297E-3</v>
      </c>
      <c r="L136" s="85">
        <f>RATE(30, , -F44,L44)</f>
        <v>8.919656445178838E-3</v>
      </c>
    </row>
    <row r="137" spans="1:12">
      <c r="A137"/>
      <c r="B137" s="86"/>
      <c r="C137" s="86"/>
      <c r="D137" s="86"/>
      <c r="E137" s="86"/>
      <c r="F137" s="86"/>
      <c r="G137" s="86"/>
      <c r="H137" s="86"/>
      <c r="I137" s="86"/>
      <c r="J137" s="86"/>
      <c r="K137" s="86"/>
      <c r="L137" s="86"/>
    </row>
    <row r="138" spans="1:12">
      <c r="A138"/>
      <c r="B138" s="86"/>
      <c r="C138" s="86"/>
      <c r="D138" s="86"/>
      <c r="E138" s="86"/>
      <c r="F138" s="86"/>
      <c r="G138" s="86"/>
      <c r="H138" s="86"/>
      <c r="I138" s="86"/>
      <c r="J138" s="86"/>
      <c r="K138" s="86"/>
      <c r="L138" s="86"/>
    </row>
    <row r="139" spans="1:12">
      <c r="A139"/>
      <c r="B139" s="86"/>
      <c r="C139" s="86"/>
      <c r="D139" s="86"/>
      <c r="E139" s="86"/>
      <c r="F139" s="86"/>
      <c r="G139" s="86"/>
      <c r="H139" s="86"/>
      <c r="I139" s="86"/>
      <c r="J139" s="86"/>
      <c r="K139" s="86"/>
      <c r="L139" s="86"/>
    </row>
    <row r="140" spans="1:12">
      <c r="A140"/>
      <c r="B140" s="86"/>
      <c r="C140" s="86"/>
      <c r="D140" s="86"/>
      <c r="E140" s="86"/>
      <c r="F140" s="86"/>
      <c r="G140" s="86"/>
      <c r="H140" s="86"/>
      <c r="I140" s="86"/>
      <c r="J140" s="86"/>
      <c r="K140" s="86"/>
      <c r="L140" s="86"/>
    </row>
    <row r="141" spans="1:12">
      <c r="A141"/>
      <c r="B141"/>
      <c r="C141"/>
    </row>
    <row r="142" spans="1:12">
      <c r="A142"/>
      <c r="B142"/>
      <c r="C142"/>
    </row>
    <row r="143" spans="1:12">
      <c r="A143"/>
      <c r="B143"/>
      <c r="C143"/>
    </row>
    <row r="144" spans="1:12">
      <c r="A144"/>
      <c r="B144"/>
      <c r="C144"/>
    </row>
    <row r="145" spans="1:3">
      <c r="A145"/>
      <c r="B145"/>
      <c r="C145"/>
    </row>
    <row r="146" spans="1:3">
      <c r="A146"/>
      <c r="B146"/>
      <c r="C146"/>
    </row>
    <row r="147" spans="1:3">
      <c r="A147"/>
      <c r="B147"/>
      <c r="C147"/>
    </row>
    <row r="148" spans="1:3">
      <c r="A148"/>
      <c r="B148"/>
      <c r="C148"/>
    </row>
    <row r="149" spans="1:3">
      <c r="A149"/>
      <c r="B149"/>
      <c r="C149"/>
    </row>
    <row r="150" spans="1:3">
      <c r="A150"/>
      <c r="B150"/>
      <c r="C150"/>
    </row>
    <row r="151" spans="1:3">
      <c r="A151"/>
      <c r="B151"/>
      <c r="C151"/>
    </row>
    <row r="152" spans="1:3">
      <c r="A152"/>
      <c r="B152"/>
      <c r="C152"/>
    </row>
    <row r="153" spans="1:3">
      <c r="A153"/>
      <c r="B153"/>
      <c r="C153"/>
    </row>
    <row r="154" spans="1:3">
      <c r="A154"/>
      <c r="B154"/>
      <c r="C154"/>
    </row>
    <row r="155" spans="1:3">
      <c r="A155"/>
      <c r="B155"/>
      <c r="C155"/>
    </row>
    <row r="156" spans="1:3">
      <c r="A156"/>
      <c r="B156"/>
      <c r="C156"/>
    </row>
    <row r="157" spans="1:3">
      <c r="A157"/>
      <c r="B157"/>
      <c r="C157"/>
    </row>
    <row r="158" spans="1:3">
      <c r="A158"/>
      <c r="B158"/>
      <c r="C158"/>
    </row>
    <row r="159" spans="1:3">
      <c r="A159"/>
      <c r="B159"/>
      <c r="C159"/>
    </row>
    <row r="160" spans="1:3">
      <c r="A160"/>
      <c r="B160"/>
      <c r="C160"/>
    </row>
    <row r="161" spans="1:3">
      <c r="A161"/>
      <c r="B161"/>
      <c r="C161"/>
    </row>
    <row r="162" spans="1:3">
      <c r="A162"/>
      <c r="B162"/>
      <c r="C162"/>
    </row>
    <row r="163" spans="1:3">
      <c r="A163"/>
      <c r="B163"/>
      <c r="C163"/>
    </row>
    <row r="164" spans="1:3">
      <c r="A164"/>
      <c r="B164"/>
      <c r="C164"/>
    </row>
    <row r="165" spans="1:3">
      <c r="A165"/>
      <c r="B165"/>
      <c r="C165"/>
    </row>
    <row r="166" spans="1:3">
      <c r="A166"/>
      <c r="B166"/>
      <c r="C166"/>
    </row>
    <row r="167" spans="1:3">
      <c r="A167"/>
      <c r="B167"/>
      <c r="C167"/>
    </row>
    <row r="168" spans="1:3">
      <c r="A168"/>
      <c r="B168"/>
      <c r="C168"/>
    </row>
    <row r="169" spans="1:3">
      <c r="A169"/>
      <c r="B169"/>
      <c r="C169"/>
    </row>
    <row r="170" spans="1:3">
      <c r="A170"/>
      <c r="B170"/>
      <c r="C170"/>
    </row>
    <row r="171" spans="1:3">
      <c r="A171"/>
      <c r="B171"/>
      <c r="C171"/>
    </row>
    <row r="172" spans="1:3">
      <c r="A172"/>
      <c r="B172"/>
      <c r="C172"/>
    </row>
    <row r="173" spans="1:3">
      <c r="A173"/>
      <c r="B173"/>
      <c r="C173"/>
    </row>
    <row r="174" spans="1:3">
      <c r="A174"/>
      <c r="B174"/>
      <c r="C174"/>
    </row>
    <row r="175" spans="1:3">
      <c r="A175"/>
      <c r="B175"/>
      <c r="C175"/>
    </row>
    <row r="176" spans="1:3">
      <c r="A176"/>
      <c r="B176"/>
      <c r="C176"/>
    </row>
    <row r="177" spans="1:3">
      <c r="A177"/>
      <c r="B177"/>
      <c r="C177"/>
    </row>
    <row r="178" spans="1:3">
      <c r="A178"/>
      <c r="B178"/>
      <c r="C178"/>
    </row>
    <row r="179" spans="1:3">
      <c r="A179"/>
      <c r="B179"/>
      <c r="C179"/>
    </row>
    <row r="180" spans="1:3">
      <c r="A180"/>
      <c r="B180"/>
      <c r="C180"/>
    </row>
    <row r="181" spans="1:3">
      <c r="A181"/>
      <c r="B181"/>
      <c r="C181"/>
    </row>
    <row r="182" spans="1:3">
      <c r="A182"/>
      <c r="B182"/>
      <c r="C182"/>
    </row>
    <row r="183" spans="1:3">
      <c r="A183"/>
      <c r="B183"/>
      <c r="C183"/>
    </row>
    <row r="184" spans="1:3">
      <c r="A184"/>
      <c r="B184"/>
      <c r="C184"/>
    </row>
    <row r="185" spans="1:3">
      <c r="A185"/>
      <c r="B185"/>
      <c r="C185"/>
    </row>
    <row r="186" spans="1:3">
      <c r="A186"/>
      <c r="B186"/>
      <c r="C186"/>
    </row>
    <row r="187" spans="1:3">
      <c r="A187"/>
      <c r="B187"/>
      <c r="C187"/>
    </row>
    <row r="188" spans="1:3">
      <c r="A188"/>
      <c r="B188"/>
      <c r="C188"/>
    </row>
    <row r="189" spans="1:3">
      <c r="A189"/>
      <c r="B189"/>
      <c r="C189"/>
    </row>
    <row r="190" spans="1:3">
      <c r="A190"/>
      <c r="B190"/>
      <c r="C190"/>
    </row>
    <row r="191" spans="1:3">
      <c r="A191"/>
      <c r="B191"/>
      <c r="C191"/>
    </row>
    <row r="192" spans="1:3">
      <c r="A192"/>
      <c r="B192"/>
      <c r="C192"/>
    </row>
    <row r="193" spans="1:3">
      <c r="A193"/>
      <c r="B193"/>
      <c r="C193"/>
    </row>
    <row r="194" spans="1:3">
      <c r="A194"/>
      <c r="B194"/>
      <c r="C194"/>
    </row>
    <row r="195" spans="1:3">
      <c r="A195"/>
      <c r="B195"/>
      <c r="C195"/>
    </row>
    <row r="196" spans="1:3">
      <c r="A196"/>
      <c r="B196"/>
      <c r="C196"/>
    </row>
    <row r="197" spans="1:3">
      <c r="A197"/>
      <c r="B197"/>
      <c r="C197"/>
    </row>
    <row r="198" spans="1:3">
      <c r="A198"/>
      <c r="B198"/>
      <c r="C198"/>
    </row>
    <row r="199" spans="1:3">
      <c r="A199"/>
      <c r="B199"/>
      <c r="C199"/>
    </row>
    <row r="200" spans="1:3">
      <c r="A200"/>
      <c r="B200"/>
      <c r="C200"/>
    </row>
    <row r="201" spans="1:3">
      <c r="A201"/>
      <c r="B201"/>
      <c r="C201"/>
    </row>
    <row r="202" spans="1:3">
      <c r="A202"/>
      <c r="B202"/>
      <c r="C202"/>
    </row>
    <row r="203" spans="1:3">
      <c r="A203"/>
      <c r="B203"/>
      <c r="C203"/>
    </row>
    <row r="204" spans="1:3">
      <c r="A204"/>
      <c r="B204"/>
      <c r="C204"/>
    </row>
    <row r="205" spans="1:3">
      <c r="A205"/>
      <c r="B205"/>
      <c r="C205"/>
    </row>
    <row r="206" spans="1:3">
      <c r="A206"/>
      <c r="B206"/>
      <c r="C206"/>
    </row>
    <row r="207" spans="1:3">
      <c r="A207"/>
      <c r="B207"/>
      <c r="C207"/>
    </row>
    <row r="208" spans="1:3">
      <c r="A208"/>
      <c r="B208"/>
      <c r="C208"/>
    </row>
    <row r="209" spans="1:3">
      <c r="A209"/>
      <c r="B209"/>
      <c r="C209"/>
    </row>
    <row r="210" spans="1:3">
      <c r="A210"/>
      <c r="B210"/>
      <c r="C210"/>
    </row>
    <row r="211" spans="1:3">
      <c r="A211"/>
      <c r="B211"/>
      <c r="C211"/>
    </row>
    <row r="212" spans="1:3">
      <c r="A212"/>
      <c r="B212"/>
      <c r="C212"/>
    </row>
    <row r="213" spans="1:3">
      <c r="A213"/>
      <c r="B213"/>
      <c r="C213"/>
    </row>
    <row r="214" spans="1:3">
      <c r="A214"/>
      <c r="B214"/>
      <c r="C214"/>
    </row>
    <row r="215" spans="1:3">
      <c r="A215"/>
      <c r="B215"/>
      <c r="C215"/>
    </row>
    <row r="216" spans="1:3">
      <c r="A216"/>
      <c r="B216"/>
      <c r="C216"/>
    </row>
    <row r="217" spans="1:3">
      <c r="A217"/>
      <c r="B217"/>
      <c r="C217"/>
    </row>
    <row r="218" spans="1:3">
      <c r="A218"/>
      <c r="B218"/>
      <c r="C218"/>
    </row>
    <row r="219" spans="1:3">
      <c r="A219"/>
      <c r="B219"/>
      <c r="C219"/>
    </row>
    <row r="220" spans="1:3">
      <c r="A220"/>
      <c r="B220"/>
      <c r="C220"/>
    </row>
    <row r="221" spans="1:3">
      <c r="A221"/>
      <c r="B221"/>
      <c r="C221"/>
    </row>
    <row r="222" spans="1:3">
      <c r="A222"/>
      <c r="B222"/>
      <c r="C222"/>
    </row>
    <row r="223" spans="1:3">
      <c r="A223"/>
      <c r="B223"/>
      <c r="C223"/>
    </row>
    <row r="224" spans="1:3">
      <c r="A224"/>
      <c r="B224"/>
      <c r="C224"/>
    </row>
    <row r="225" spans="1:3">
      <c r="A225"/>
      <c r="B225"/>
      <c r="C225"/>
    </row>
    <row r="226" spans="1:3">
      <c r="A226"/>
      <c r="B226"/>
      <c r="C226"/>
    </row>
    <row r="227" spans="1:3">
      <c r="A227"/>
      <c r="B227"/>
      <c r="C227"/>
    </row>
    <row r="228" spans="1:3">
      <c r="A228"/>
      <c r="B228"/>
      <c r="C228"/>
    </row>
    <row r="229" spans="1:3">
      <c r="A229"/>
      <c r="B229"/>
      <c r="C229"/>
    </row>
    <row r="230" spans="1:3">
      <c r="A230"/>
      <c r="B230"/>
      <c r="C230"/>
    </row>
    <row r="231" spans="1:3">
      <c r="A231"/>
      <c r="B231"/>
      <c r="C231"/>
    </row>
    <row r="232" spans="1:3">
      <c r="A232"/>
      <c r="B232"/>
      <c r="C232"/>
    </row>
    <row r="233" spans="1:3">
      <c r="A233"/>
      <c r="B233"/>
      <c r="C233"/>
    </row>
    <row r="234" spans="1:3">
      <c r="A234"/>
      <c r="B234"/>
      <c r="C234"/>
    </row>
    <row r="235" spans="1:3">
      <c r="A235"/>
      <c r="B235"/>
      <c r="C235"/>
    </row>
    <row r="236" spans="1:3">
      <c r="A236"/>
      <c r="B236"/>
      <c r="C236"/>
    </row>
    <row r="237" spans="1:3">
      <c r="A237"/>
      <c r="B237"/>
      <c r="C237"/>
    </row>
    <row r="238" spans="1:3">
      <c r="A238"/>
      <c r="B238"/>
      <c r="C238"/>
    </row>
    <row r="239" spans="1:3">
      <c r="A239"/>
      <c r="B239"/>
      <c r="C239"/>
    </row>
    <row r="240" spans="1:3">
      <c r="A240"/>
      <c r="B240"/>
      <c r="C240"/>
    </row>
    <row r="241" spans="1:3">
      <c r="A241"/>
      <c r="B241"/>
      <c r="C241"/>
    </row>
    <row r="242" spans="1:3">
      <c r="A242"/>
      <c r="B242"/>
      <c r="C242"/>
    </row>
    <row r="243" spans="1:3">
      <c r="A243"/>
      <c r="B243"/>
      <c r="C243"/>
    </row>
    <row r="244" spans="1:3">
      <c r="A244"/>
      <c r="B244"/>
      <c r="C244"/>
    </row>
    <row r="245" spans="1:3">
      <c r="A245"/>
      <c r="B245"/>
      <c r="C245"/>
    </row>
    <row r="246" spans="1:3">
      <c r="A246"/>
      <c r="B246"/>
      <c r="C246"/>
    </row>
    <row r="247" spans="1:3">
      <c r="A247"/>
      <c r="B247"/>
      <c r="C247"/>
    </row>
    <row r="248" spans="1:3">
      <c r="A248"/>
      <c r="B248"/>
      <c r="C248"/>
    </row>
    <row r="249" spans="1:3">
      <c r="A249"/>
      <c r="B249"/>
      <c r="C249"/>
    </row>
    <row r="250" spans="1:3">
      <c r="A250"/>
      <c r="B250"/>
      <c r="C250"/>
    </row>
    <row r="251" spans="1:3">
      <c r="A251"/>
      <c r="B251"/>
      <c r="C251"/>
    </row>
    <row r="252" spans="1:3">
      <c r="A252"/>
      <c r="B252"/>
      <c r="C252"/>
    </row>
    <row r="253" spans="1:3">
      <c r="A253"/>
      <c r="B253"/>
      <c r="C253"/>
    </row>
    <row r="254" spans="1:3">
      <c r="A254"/>
      <c r="B254"/>
      <c r="C254"/>
    </row>
    <row r="255" spans="1:3">
      <c r="A255"/>
      <c r="B255"/>
      <c r="C255"/>
    </row>
    <row r="256" spans="1:3">
      <c r="A256"/>
      <c r="B256"/>
      <c r="C256"/>
    </row>
    <row r="257" spans="1:3">
      <c r="A257"/>
      <c r="B257"/>
      <c r="C257"/>
    </row>
    <row r="258" spans="1:3">
      <c r="A258"/>
      <c r="B258"/>
      <c r="C258"/>
    </row>
    <row r="259" spans="1:3">
      <c r="A259"/>
      <c r="B259"/>
      <c r="C259"/>
    </row>
    <row r="260" spans="1:3">
      <c r="A260"/>
      <c r="B260"/>
      <c r="C260"/>
    </row>
    <row r="261" spans="1:3">
      <c r="A261"/>
      <c r="B261"/>
      <c r="C261"/>
    </row>
    <row r="262" spans="1:3">
      <c r="A262"/>
      <c r="B262"/>
      <c r="C262"/>
    </row>
    <row r="263" spans="1:3">
      <c r="A263"/>
      <c r="B263"/>
      <c r="C263"/>
    </row>
    <row r="264" spans="1:3">
      <c r="A264"/>
      <c r="B264"/>
      <c r="C264"/>
    </row>
    <row r="265" spans="1:3">
      <c r="A265"/>
      <c r="B265"/>
      <c r="C265"/>
    </row>
    <row r="266" spans="1:3">
      <c r="A266"/>
      <c r="B266"/>
      <c r="C266"/>
    </row>
    <row r="267" spans="1:3">
      <c r="A267"/>
      <c r="B267"/>
      <c r="C267"/>
    </row>
    <row r="268" spans="1:3">
      <c r="A268"/>
      <c r="B268"/>
      <c r="C268"/>
    </row>
    <row r="269" spans="1:3">
      <c r="A269"/>
      <c r="B269"/>
      <c r="C269"/>
    </row>
    <row r="270" spans="1:3">
      <c r="A270"/>
      <c r="B270"/>
      <c r="C270"/>
    </row>
    <row r="271" spans="1:3">
      <c r="A271"/>
      <c r="B271"/>
      <c r="C271"/>
    </row>
    <row r="272" spans="1:3">
      <c r="A272"/>
      <c r="B272"/>
      <c r="C272"/>
    </row>
    <row r="273" spans="1:3">
      <c r="A273"/>
      <c r="B273"/>
      <c r="C273"/>
    </row>
    <row r="274" spans="1:3">
      <c r="A274"/>
      <c r="B274"/>
      <c r="C274"/>
    </row>
    <row r="275" spans="1:3">
      <c r="A275"/>
      <c r="B275"/>
      <c r="C275"/>
    </row>
    <row r="276" spans="1:3">
      <c r="A276"/>
      <c r="B276"/>
      <c r="C276"/>
    </row>
    <row r="277" spans="1:3">
      <c r="A277"/>
      <c r="B277"/>
      <c r="C277"/>
    </row>
    <row r="278" spans="1:3">
      <c r="A278"/>
      <c r="B278"/>
      <c r="C278"/>
    </row>
    <row r="279" spans="1:3">
      <c r="A279"/>
      <c r="B279"/>
      <c r="C279"/>
    </row>
    <row r="280" spans="1:3">
      <c r="A280"/>
      <c r="B280"/>
      <c r="C280"/>
    </row>
    <row r="281" spans="1:3">
      <c r="A281"/>
      <c r="B281"/>
      <c r="C281"/>
    </row>
    <row r="282" spans="1:3">
      <c r="A282"/>
      <c r="B282"/>
      <c r="C282"/>
    </row>
    <row r="283" spans="1:3">
      <c r="A283"/>
      <c r="B283"/>
      <c r="C283"/>
    </row>
    <row r="284" spans="1:3">
      <c r="A284"/>
      <c r="B284"/>
      <c r="C284"/>
    </row>
    <row r="285" spans="1:3">
      <c r="A285"/>
      <c r="B285"/>
      <c r="C285"/>
    </row>
    <row r="286" spans="1:3">
      <c r="A286"/>
      <c r="B286"/>
      <c r="C286"/>
    </row>
    <row r="287" spans="1:3">
      <c r="A287"/>
      <c r="B287"/>
      <c r="C287"/>
    </row>
    <row r="288" spans="1:3">
      <c r="A288"/>
      <c r="B288"/>
      <c r="C288"/>
    </row>
    <row r="289" spans="1:3">
      <c r="A289"/>
      <c r="B289"/>
      <c r="C289"/>
    </row>
    <row r="290" spans="1:3">
      <c r="A290"/>
      <c r="B290"/>
      <c r="C290"/>
    </row>
    <row r="291" spans="1:3">
      <c r="A291"/>
      <c r="B291"/>
      <c r="C291"/>
    </row>
    <row r="292" spans="1:3">
      <c r="A292"/>
      <c r="B292"/>
      <c r="C292"/>
    </row>
    <row r="293" spans="1:3">
      <c r="A293"/>
      <c r="B293"/>
      <c r="C293"/>
    </row>
    <row r="294" spans="1:3">
      <c r="A294"/>
      <c r="B294"/>
      <c r="C294"/>
    </row>
    <row r="295" spans="1:3">
      <c r="A295"/>
      <c r="B295"/>
      <c r="C295"/>
    </row>
    <row r="296" spans="1:3">
      <c r="A296"/>
      <c r="B296"/>
      <c r="C296"/>
    </row>
    <row r="297" spans="1:3">
      <c r="A297"/>
      <c r="B297"/>
      <c r="C297"/>
    </row>
    <row r="298" spans="1:3">
      <c r="A298"/>
      <c r="B298"/>
      <c r="C298"/>
    </row>
    <row r="299" spans="1:3">
      <c r="A299"/>
      <c r="B299"/>
      <c r="C299"/>
    </row>
    <row r="300" spans="1:3">
      <c r="A300"/>
      <c r="B300"/>
      <c r="C300"/>
    </row>
    <row r="301" spans="1:3">
      <c r="A301"/>
      <c r="B301"/>
      <c r="C301"/>
    </row>
    <row r="302" spans="1:3">
      <c r="A302"/>
      <c r="B302"/>
      <c r="C302"/>
    </row>
    <row r="303" spans="1:3">
      <c r="A303"/>
      <c r="B303"/>
      <c r="C303"/>
    </row>
    <row r="304" spans="1:3">
      <c r="A304"/>
      <c r="B304"/>
      <c r="C304"/>
    </row>
    <row r="305" spans="1:3">
      <c r="A305"/>
      <c r="B305"/>
      <c r="C305"/>
    </row>
    <row r="306" spans="1:3">
      <c r="A306"/>
      <c r="B306"/>
      <c r="C306"/>
    </row>
    <row r="307" spans="1:3">
      <c r="A307"/>
      <c r="B307"/>
      <c r="C307"/>
    </row>
    <row r="308" spans="1:3">
      <c r="A308"/>
      <c r="B308"/>
      <c r="C308"/>
    </row>
    <row r="309" spans="1:3">
      <c r="A309"/>
      <c r="B309"/>
      <c r="C309"/>
    </row>
    <row r="310" spans="1:3">
      <c r="A310"/>
      <c r="B310"/>
      <c r="C310"/>
    </row>
    <row r="311" spans="1:3">
      <c r="A311"/>
      <c r="B311"/>
      <c r="C311"/>
    </row>
    <row r="312" spans="1:3">
      <c r="A312"/>
      <c r="B312"/>
      <c r="C312"/>
    </row>
    <row r="313" spans="1:3">
      <c r="A313"/>
      <c r="B313"/>
      <c r="C313"/>
    </row>
    <row r="314" spans="1:3">
      <c r="A314"/>
      <c r="B314"/>
      <c r="C314"/>
    </row>
    <row r="315" spans="1:3">
      <c r="A315"/>
      <c r="B315"/>
      <c r="C315"/>
    </row>
    <row r="316" spans="1:3">
      <c r="A316"/>
      <c r="B316"/>
      <c r="C316"/>
    </row>
    <row r="317" spans="1:3">
      <c r="A317"/>
      <c r="B317"/>
      <c r="C317"/>
    </row>
    <row r="318" spans="1:3">
      <c r="A318"/>
      <c r="B318"/>
      <c r="C318"/>
    </row>
    <row r="319" spans="1:3">
      <c r="A319"/>
      <c r="B319"/>
      <c r="C319"/>
    </row>
    <row r="320" spans="1:3">
      <c r="A320"/>
      <c r="B320"/>
      <c r="C320"/>
    </row>
    <row r="321" spans="1:3">
      <c r="A321"/>
      <c r="B321"/>
      <c r="C321"/>
    </row>
    <row r="322" spans="1:3">
      <c r="A322"/>
      <c r="B322"/>
      <c r="C322"/>
    </row>
    <row r="323" spans="1:3">
      <c r="A323"/>
      <c r="B323"/>
      <c r="C323"/>
    </row>
    <row r="324" spans="1:3">
      <c r="A324"/>
      <c r="B324"/>
      <c r="C324"/>
    </row>
    <row r="325" spans="1:3">
      <c r="A325"/>
      <c r="B325"/>
      <c r="C325"/>
    </row>
    <row r="326" spans="1:3">
      <c r="A326"/>
      <c r="B326"/>
      <c r="C326"/>
    </row>
    <row r="327" spans="1:3">
      <c r="A327"/>
      <c r="B327"/>
      <c r="C327"/>
    </row>
    <row r="328" spans="1:3">
      <c r="A328"/>
      <c r="B328"/>
      <c r="C328"/>
    </row>
    <row r="329" spans="1:3">
      <c r="A329"/>
      <c r="B329"/>
      <c r="C329"/>
    </row>
    <row r="330" spans="1:3">
      <c r="A330"/>
      <c r="B330"/>
      <c r="C330"/>
    </row>
    <row r="331" spans="1:3">
      <c r="A331"/>
      <c r="B331"/>
      <c r="C331"/>
    </row>
    <row r="332" spans="1:3">
      <c r="A332"/>
      <c r="B332"/>
      <c r="C332"/>
    </row>
    <row r="333" spans="1:3">
      <c r="A333"/>
      <c r="B333"/>
      <c r="C333"/>
    </row>
    <row r="334" spans="1:3">
      <c r="A334"/>
      <c r="B334"/>
      <c r="C334"/>
    </row>
    <row r="335" spans="1:3">
      <c r="A335"/>
      <c r="B335"/>
      <c r="C335"/>
    </row>
    <row r="336" spans="1:3">
      <c r="A336"/>
      <c r="B336"/>
      <c r="C336"/>
    </row>
    <row r="337" spans="1:3">
      <c r="A337"/>
      <c r="B337"/>
      <c r="C337"/>
    </row>
    <row r="338" spans="1:3">
      <c r="A338"/>
      <c r="B338"/>
      <c r="C338"/>
    </row>
    <row r="339" spans="1:3">
      <c r="A339"/>
      <c r="B339"/>
      <c r="C339"/>
    </row>
    <row r="340" spans="1:3">
      <c r="A340"/>
      <c r="B340"/>
      <c r="C340"/>
    </row>
    <row r="341" spans="1:3">
      <c r="A341"/>
      <c r="B341"/>
      <c r="C341"/>
    </row>
    <row r="342" spans="1:3">
      <c r="A342"/>
      <c r="B342"/>
      <c r="C342"/>
    </row>
    <row r="343" spans="1:3">
      <c r="A343"/>
      <c r="B343"/>
      <c r="C343"/>
    </row>
    <row r="344" spans="1:3">
      <c r="A344"/>
      <c r="B344"/>
      <c r="C344"/>
    </row>
    <row r="345" spans="1:3">
      <c r="A345"/>
      <c r="B345"/>
      <c r="C345"/>
    </row>
    <row r="346" spans="1:3">
      <c r="A346"/>
      <c r="B346"/>
      <c r="C346"/>
    </row>
    <row r="347" spans="1:3">
      <c r="A347"/>
      <c r="B347"/>
      <c r="C347"/>
    </row>
    <row r="348" spans="1:3">
      <c r="A348"/>
      <c r="B348"/>
      <c r="C348"/>
    </row>
    <row r="349" spans="1:3">
      <c r="A349"/>
      <c r="B349"/>
      <c r="C349"/>
    </row>
    <row r="350" spans="1:3">
      <c r="A350"/>
      <c r="B350"/>
      <c r="C350"/>
    </row>
    <row r="351" spans="1:3">
      <c r="A351"/>
      <c r="B351"/>
      <c r="C351"/>
    </row>
    <row r="352" spans="1:3">
      <c r="A352"/>
      <c r="B352"/>
      <c r="C352"/>
    </row>
    <row r="353" spans="1:3">
      <c r="A353"/>
      <c r="B353"/>
      <c r="C353"/>
    </row>
    <row r="354" spans="1:3">
      <c r="A354"/>
      <c r="B354"/>
      <c r="C354"/>
    </row>
    <row r="355" spans="1:3">
      <c r="A355"/>
      <c r="B355"/>
      <c r="C355"/>
    </row>
    <row r="356" spans="1:3">
      <c r="A356"/>
      <c r="B356"/>
      <c r="C356"/>
    </row>
    <row r="357" spans="1:3">
      <c r="A357"/>
      <c r="B357"/>
      <c r="C357"/>
    </row>
    <row r="358" spans="1:3">
      <c r="A358"/>
      <c r="B358"/>
      <c r="C358"/>
    </row>
    <row r="359" spans="1:3">
      <c r="A359"/>
      <c r="B359"/>
      <c r="C359"/>
    </row>
    <row r="360" spans="1:3">
      <c r="A360"/>
      <c r="B360"/>
      <c r="C360"/>
    </row>
    <row r="361" spans="1:3">
      <c r="A361"/>
      <c r="B361"/>
      <c r="C361"/>
    </row>
    <row r="362" spans="1:3">
      <c r="A362"/>
      <c r="B362"/>
      <c r="C362"/>
    </row>
    <row r="363" spans="1:3">
      <c r="A363"/>
      <c r="B363"/>
      <c r="C363"/>
    </row>
    <row r="364" spans="1:3">
      <c r="A364"/>
      <c r="B364"/>
      <c r="C364"/>
    </row>
    <row r="365" spans="1:3">
      <c r="A365"/>
      <c r="B365"/>
      <c r="C365"/>
    </row>
    <row r="366" spans="1:3">
      <c r="A366"/>
      <c r="B366"/>
      <c r="C366"/>
    </row>
    <row r="367" spans="1:3">
      <c r="A367"/>
      <c r="B367"/>
      <c r="C367"/>
    </row>
    <row r="368" spans="1:3">
      <c r="A368"/>
      <c r="B368"/>
      <c r="C368"/>
    </row>
    <row r="369" spans="1:3">
      <c r="A369"/>
      <c r="B369"/>
      <c r="C369"/>
    </row>
    <row r="370" spans="1:3">
      <c r="A370"/>
      <c r="B370"/>
      <c r="C370"/>
    </row>
    <row r="371" spans="1:3">
      <c r="A371"/>
      <c r="B371"/>
      <c r="C371"/>
    </row>
    <row r="372" spans="1:3">
      <c r="A372"/>
      <c r="B372"/>
      <c r="C372"/>
    </row>
    <row r="373" spans="1:3">
      <c r="A373"/>
      <c r="B373"/>
      <c r="C373"/>
    </row>
    <row r="374" spans="1:3">
      <c r="A374"/>
      <c r="B374"/>
      <c r="C374"/>
    </row>
    <row r="375" spans="1:3">
      <c r="A375"/>
      <c r="B375"/>
      <c r="C375"/>
    </row>
    <row r="376" spans="1:3">
      <c r="A376"/>
      <c r="B376"/>
      <c r="C376"/>
    </row>
    <row r="377" spans="1:3">
      <c r="A377"/>
      <c r="B377"/>
      <c r="C377"/>
    </row>
    <row r="378" spans="1:3">
      <c r="A378"/>
      <c r="B378"/>
      <c r="C378"/>
    </row>
    <row r="379" spans="1:3">
      <c r="A379"/>
      <c r="B379"/>
      <c r="C379"/>
    </row>
    <row r="380" spans="1:3">
      <c r="A380"/>
      <c r="B380"/>
      <c r="C380"/>
    </row>
    <row r="381" spans="1:3">
      <c r="A381"/>
      <c r="B381"/>
      <c r="C381"/>
    </row>
    <row r="382" spans="1:3">
      <c r="A382"/>
      <c r="B382"/>
      <c r="C382"/>
    </row>
    <row r="383" spans="1:3">
      <c r="A383"/>
      <c r="B383"/>
      <c r="C383"/>
    </row>
    <row r="384" spans="1:3">
      <c r="A384"/>
      <c r="B384"/>
      <c r="C384"/>
    </row>
    <row r="385" spans="1:3">
      <c r="A385"/>
      <c r="B385"/>
      <c r="C385"/>
    </row>
    <row r="386" spans="1:3">
      <c r="A386"/>
      <c r="B386"/>
      <c r="C386"/>
    </row>
    <row r="387" spans="1:3">
      <c r="A387"/>
      <c r="B387"/>
      <c r="C387"/>
    </row>
    <row r="388" spans="1:3">
      <c r="A388"/>
      <c r="B388"/>
      <c r="C388"/>
    </row>
    <row r="389" spans="1:3">
      <c r="A389"/>
      <c r="B389"/>
      <c r="C389"/>
    </row>
    <row r="390" spans="1:3">
      <c r="A390"/>
      <c r="B390"/>
      <c r="C390"/>
    </row>
    <row r="391" spans="1:3">
      <c r="A391"/>
      <c r="B391"/>
      <c r="C391"/>
    </row>
    <row r="392" spans="1:3">
      <c r="A392"/>
      <c r="B392"/>
      <c r="C392"/>
    </row>
    <row r="393" spans="1:3">
      <c r="A393"/>
      <c r="B393"/>
      <c r="C393"/>
    </row>
    <row r="394" spans="1:3">
      <c r="A394"/>
      <c r="B394"/>
      <c r="C394"/>
    </row>
    <row r="395" spans="1:3">
      <c r="A395"/>
      <c r="B395"/>
      <c r="C395"/>
    </row>
    <row r="396" spans="1:3">
      <c r="A396"/>
      <c r="B396"/>
      <c r="C396"/>
    </row>
    <row r="397" spans="1:3">
      <c r="A397"/>
      <c r="B397"/>
      <c r="C397"/>
    </row>
    <row r="398" spans="1:3">
      <c r="A398"/>
      <c r="B398"/>
      <c r="C398"/>
    </row>
    <row r="399" spans="1:3">
      <c r="A399"/>
      <c r="B399"/>
      <c r="C399"/>
    </row>
    <row r="400" spans="1:3">
      <c r="A400"/>
      <c r="B400"/>
      <c r="C400"/>
    </row>
    <row r="401" spans="1:3">
      <c r="A401"/>
      <c r="B401"/>
      <c r="C401"/>
    </row>
    <row r="402" spans="1:3">
      <c r="A402"/>
      <c r="B402"/>
      <c r="C402"/>
    </row>
    <row r="403" spans="1:3">
      <c r="A403"/>
      <c r="B403"/>
      <c r="C403"/>
    </row>
    <row r="404" spans="1:3">
      <c r="A404"/>
      <c r="B404"/>
      <c r="C404"/>
    </row>
    <row r="405" spans="1:3">
      <c r="A405"/>
      <c r="B405"/>
      <c r="C405"/>
    </row>
    <row r="406" spans="1:3">
      <c r="A406"/>
      <c r="B406"/>
      <c r="C406"/>
    </row>
    <row r="407" spans="1:3">
      <c r="A407"/>
      <c r="B407"/>
      <c r="C407"/>
    </row>
    <row r="408" spans="1:3">
      <c r="A408"/>
      <c r="B408"/>
      <c r="C408"/>
    </row>
    <row r="409" spans="1:3">
      <c r="A409"/>
      <c r="B409"/>
      <c r="C409"/>
    </row>
    <row r="410" spans="1:3">
      <c r="A410"/>
      <c r="B410"/>
      <c r="C410"/>
    </row>
    <row r="411" spans="1:3">
      <c r="A411"/>
      <c r="B411"/>
      <c r="C411"/>
    </row>
    <row r="412" spans="1:3">
      <c r="A412"/>
      <c r="B412"/>
      <c r="C412"/>
    </row>
    <row r="413" spans="1:3">
      <c r="A413"/>
      <c r="B413"/>
      <c r="C413"/>
    </row>
    <row r="414" spans="1:3">
      <c r="A414"/>
      <c r="B414"/>
      <c r="C414"/>
    </row>
    <row r="415" spans="1:3">
      <c r="A415"/>
      <c r="B415"/>
      <c r="C415"/>
    </row>
    <row r="416" spans="1:3">
      <c r="A416"/>
      <c r="B416"/>
      <c r="C416"/>
    </row>
    <row r="417" spans="1:3">
      <c r="A417"/>
      <c r="B417"/>
      <c r="C417"/>
    </row>
    <row r="418" spans="1:3">
      <c r="A418"/>
      <c r="B418"/>
      <c r="C418"/>
    </row>
    <row r="419" spans="1:3">
      <c r="A419"/>
      <c r="B419"/>
      <c r="C419"/>
    </row>
    <row r="420" spans="1:3">
      <c r="A420"/>
      <c r="B420"/>
      <c r="C420"/>
    </row>
    <row r="421" spans="1:3">
      <c r="A421"/>
      <c r="B421"/>
      <c r="C421"/>
    </row>
    <row r="422" spans="1:3">
      <c r="A422"/>
      <c r="B422"/>
      <c r="C422"/>
    </row>
    <row r="423" spans="1:3">
      <c r="A423"/>
      <c r="B423"/>
      <c r="C423"/>
    </row>
    <row r="424" spans="1:3">
      <c r="A424"/>
      <c r="B424"/>
      <c r="C424"/>
    </row>
    <row r="425" spans="1:3">
      <c r="A425"/>
      <c r="B425"/>
      <c r="C425"/>
    </row>
    <row r="426" spans="1:3">
      <c r="A426"/>
      <c r="B426"/>
      <c r="C426"/>
    </row>
    <row r="427" spans="1:3">
      <c r="A427"/>
      <c r="B427"/>
      <c r="C427"/>
    </row>
    <row r="428" spans="1:3">
      <c r="A428"/>
      <c r="B428"/>
      <c r="C428"/>
    </row>
    <row r="429" spans="1:3">
      <c r="A429"/>
      <c r="B429"/>
      <c r="C429"/>
    </row>
    <row r="430" spans="1:3">
      <c r="A430"/>
      <c r="B430"/>
      <c r="C430"/>
    </row>
    <row r="431" spans="1:3">
      <c r="A431"/>
      <c r="B431"/>
      <c r="C431"/>
    </row>
    <row r="432" spans="1:3">
      <c r="A432"/>
      <c r="B432"/>
      <c r="C432"/>
    </row>
    <row r="433" spans="1:3">
      <c r="A433"/>
      <c r="B433"/>
      <c r="C433"/>
    </row>
    <row r="434" spans="1:3">
      <c r="A434"/>
      <c r="B434"/>
      <c r="C434"/>
    </row>
    <row r="435" spans="1:3">
      <c r="A435"/>
      <c r="B435"/>
      <c r="C435"/>
    </row>
    <row r="436" spans="1:3">
      <c r="A436"/>
      <c r="B436"/>
      <c r="C436"/>
    </row>
    <row r="437" spans="1:3">
      <c r="A437"/>
      <c r="B437"/>
      <c r="C437"/>
    </row>
    <row r="438" spans="1:3">
      <c r="A438"/>
      <c r="B438"/>
      <c r="C438"/>
    </row>
    <row r="439" spans="1:3">
      <c r="A439"/>
      <c r="B439"/>
      <c r="C439"/>
    </row>
    <row r="440" spans="1:3">
      <c r="A440"/>
      <c r="B440"/>
      <c r="C440"/>
    </row>
    <row r="441" spans="1:3">
      <c r="A441"/>
      <c r="B441"/>
      <c r="C441"/>
    </row>
    <row r="442" spans="1:3">
      <c r="A442"/>
      <c r="B442"/>
      <c r="C442"/>
    </row>
    <row r="443" spans="1:3">
      <c r="A443"/>
      <c r="B443"/>
      <c r="C443"/>
    </row>
    <row r="444" spans="1:3">
      <c r="A444"/>
      <c r="B444"/>
      <c r="C444"/>
    </row>
    <row r="445" spans="1:3">
      <c r="A445"/>
      <c r="B445"/>
      <c r="C445"/>
    </row>
    <row r="446" spans="1:3">
      <c r="A446"/>
      <c r="B446"/>
      <c r="C446"/>
    </row>
    <row r="447" spans="1:3">
      <c r="A447"/>
      <c r="B447"/>
      <c r="C447"/>
    </row>
    <row r="448" spans="1:3">
      <c r="A448"/>
      <c r="B448"/>
      <c r="C448"/>
    </row>
    <row r="449" spans="1:3">
      <c r="A449"/>
      <c r="B449"/>
      <c r="C449"/>
    </row>
    <row r="450" spans="1:3">
      <c r="A450"/>
      <c r="B450"/>
      <c r="C450"/>
    </row>
    <row r="451" spans="1:3">
      <c r="A451"/>
      <c r="B451"/>
      <c r="C451"/>
    </row>
    <row r="452" spans="1:3">
      <c r="A452"/>
      <c r="B452"/>
      <c r="C452"/>
    </row>
    <row r="453" spans="1:3">
      <c r="A453"/>
      <c r="B453"/>
      <c r="C453"/>
    </row>
    <row r="454" spans="1:3">
      <c r="A454"/>
      <c r="B454"/>
      <c r="C454"/>
    </row>
    <row r="455" spans="1:3">
      <c r="A455"/>
      <c r="B455"/>
      <c r="C455"/>
    </row>
    <row r="456" spans="1:3">
      <c r="A456"/>
      <c r="B456"/>
      <c r="C456"/>
    </row>
    <row r="457" spans="1:3">
      <c r="A457"/>
      <c r="B457"/>
      <c r="C457"/>
    </row>
    <row r="458" spans="1:3">
      <c r="A458"/>
      <c r="B458"/>
      <c r="C458"/>
    </row>
    <row r="459" spans="1:3">
      <c r="A459"/>
      <c r="B459"/>
      <c r="C459"/>
    </row>
    <row r="460" spans="1:3">
      <c r="A460"/>
      <c r="B460"/>
      <c r="C460"/>
    </row>
    <row r="461" spans="1:3">
      <c r="A461"/>
      <c r="B461"/>
      <c r="C461"/>
    </row>
    <row r="462" spans="1:3">
      <c r="A462"/>
      <c r="B462"/>
      <c r="C462"/>
    </row>
    <row r="463" spans="1:3">
      <c r="A463"/>
      <c r="B463"/>
      <c r="C463"/>
    </row>
    <row r="464" spans="1:3">
      <c r="A464"/>
      <c r="B464"/>
      <c r="C464"/>
    </row>
    <row r="465" spans="1:3">
      <c r="A465"/>
      <c r="B465"/>
      <c r="C465"/>
    </row>
    <row r="466" spans="1:3">
      <c r="A466"/>
      <c r="B466"/>
      <c r="C466"/>
    </row>
    <row r="467" spans="1:3">
      <c r="A467"/>
      <c r="B467"/>
      <c r="C467"/>
    </row>
    <row r="468" spans="1:3">
      <c r="A468"/>
      <c r="B468"/>
      <c r="C468"/>
    </row>
    <row r="469" spans="1:3">
      <c r="A469"/>
      <c r="B469"/>
      <c r="C469"/>
    </row>
    <row r="470" spans="1:3">
      <c r="A470"/>
      <c r="B470"/>
      <c r="C470"/>
    </row>
    <row r="471" spans="1:3">
      <c r="A471"/>
      <c r="B471"/>
      <c r="C471"/>
    </row>
    <row r="472" spans="1:3">
      <c r="A472"/>
      <c r="B472"/>
      <c r="C472"/>
    </row>
    <row r="473" spans="1:3">
      <c r="A473"/>
      <c r="B473"/>
      <c r="C473"/>
    </row>
    <row r="474" spans="1:3">
      <c r="A474"/>
      <c r="B474"/>
      <c r="C474"/>
    </row>
    <row r="475" spans="1:3">
      <c r="A475"/>
      <c r="B475"/>
      <c r="C475"/>
    </row>
    <row r="476" spans="1:3">
      <c r="A476"/>
      <c r="B476"/>
      <c r="C476"/>
    </row>
    <row r="477" spans="1:3">
      <c r="A477"/>
      <c r="B477"/>
      <c r="C477"/>
    </row>
    <row r="478" spans="1:3">
      <c r="A478"/>
      <c r="B478"/>
      <c r="C478"/>
    </row>
    <row r="479" spans="1:3">
      <c r="A479"/>
      <c r="B479"/>
      <c r="C479"/>
    </row>
    <row r="480" spans="1:3">
      <c r="A480"/>
      <c r="B480"/>
      <c r="C480"/>
    </row>
    <row r="481" spans="1:3">
      <c r="A481"/>
      <c r="B481"/>
      <c r="C481"/>
    </row>
    <row r="482" spans="1:3">
      <c r="A482"/>
      <c r="B482"/>
      <c r="C482"/>
    </row>
    <row r="483" spans="1:3">
      <c r="A483"/>
      <c r="B483"/>
      <c r="C483"/>
    </row>
    <row r="484" spans="1:3">
      <c r="A484"/>
      <c r="B484"/>
      <c r="C484"/>
    </row>
    <row r="485" spans="1:3">
      <c r="A485"/>
      <c r="B485"/>
      <c r="C485"/>
    </row>
    <row r="486" spans="1:3">
      <c r="A486"/>
      <c r="B486"/>
      <c r="C486"/>
    </row>
    <row r="487" spans="1:3">
      <c r="A487"/>
      <c r="B487"/>
      <c r="C487"/>
    </row>
    <row r="488" spans="1:3">
      <c r="A488"/>
      <c r="B488"/>
      <c r="C488"/>
    </row>
    <row r="489" spans="1:3">
      <c r="A489"/>
      <c r="B489"/>
      <c r="C489"/>
    </row>
    <row r="490" spans="1:3">
      <c r="A490"/>
      <c r="B490"/>
      <c r="C490"/>
    </row>
    <row r="491" spans="1:3">
      <c r="A491"/>
      <c r="B491"/>
      <c r="C491"/>
    </row>
    <row r="492" spans="1:3">
      <c r="A492"/>
      <c r="B492"/>
      <c r="C492"/>
    </row>
    <row r="493" spans="1:3">
      <c r="A493"/>
      <c r="B493"/>
      <c r="C493"/>
    </row>
    <row r="494" spans="1:3">
      <c r="A494"/>
      <c r="B494"/>
      <c r="C494"/>
    </row>
    <row r="495" spans="1:3">
      <c r="A495"/>
      <c r="B495"/>
      <c r="C495"/>
    </row>
    <row r="496" spans="1:3">
      <c r="A496"/>
      <c r="B496"/>
      <c r="C496"/>
    </row>
    <row r="497" spans="1:3">
      <c r="A497"/>
      <c r="B497"/>
      <c r="C497"/>
    </row>
    <row r="498" spans="1:3">
      <c r="A498"/>
      <c r="B498"/>
      <c r="C498"/>
    </row>
    <row r="499" spans="1:3">
      <c r="A499"/>
      <c r="B499"/>
      <c r="C499"/>
    </row>
    <row r="500" spans="1:3">
      <c r="A500"/>
      <c r="B500"/>
      <c r="C500"/>
    </row>
    <row r="501" spans="1:3">
      <c r="A501"/>
      <c r="B501"/>
      <c r="C501"/>
    </row>
    <row r="502" spans="1:3">
      <c r="A502"/>
      <c r="B502"/>
      <c r="C502"/>
    </row>
    <row r="503" spans="1:3">
      <c r="A503"/>
      <c r="B503"/>
      <c r="C503"/>
    </row>
    <row r="504" spans="1:3">
      <c r="A504"/>
      <c r="B504"/>
      <c r="C504"/>
    </row>
    <row r="505" spans="1:3">
      <c r="A505"/>
      <c r="B505"/>
      <c r="C505"/>
    </row>
    <row r="506" spans="1:3">
      <c r="A506"/>
      <c r="B506"/>
      <c r="C506"/>
    </row>
    <row r="507" spans="1:3">
      <c r="A507"/>
      <c r="B507"/>
      <c r="C507"/>
    </row>
    <row r="508" spans="1:3">
      <c r="A508"/>
      <c r="B508"/>
      <c r="C508"/>
    </row>
    <row r="509" spans="1:3">
      <c r="A509"/>
      <c r="B509"/>
      <c r="C509"/>
    </row>
    <row r="510" spans="1:3">
      <c r="A510"/>
      <c r="B510"/>
      <c r="C510"/>
    </row>
    <row r="511" spans="1:3">
      <c r="A511"/>
      <c r="B511"/>
      <c r="C511"/>
    </row>
    <row r="512" spans="1:3">
      <c r="A512"/>
      <c r="B512"/>
      <c r="C512"/>
    </row>
    <row r="513" spans="1:3">
      <c r="A513"/>
      <c r="B513"/>
      <c r="C513"/>
    </row>
    <row r="514" spans="1:3">
      <c r="A514"/>
      <c r="B514"/>
      <c r="C514"/>
    </row>
    <row r="515" spans="1:3">
      <c r="A515"/>
      <c r="B515"/>
      <c r="C515"/>
    </row>
    <row r="516" spans="1:3">
      <c r="A516"/>
      <c r="B516"/>
      <c r="C516"/>
    </row>
    <row r="517" spans="1:3">
      <c r="A517"/>
      <c r="B517"/>
      <c r="C517"/>
    </row>
    <row r="518" spans="1:3">
      <c r="A518"/>
      <c r="B518"/>
      <c r="C518"/>
    </row>
    <row r="519" spans="1:3">
      <c r="A519"/>
      <c r="B519"/>
      <c r="C519"/>
    </row>
    <row r="520" spans="1:3">
      <c r="A520"/>
      <c r="B520"/>
      <c r="C520"/>
    </row>
    <row r="521" spans="1:3">
      <c r="A521"/>
      <c r="B521"/>
      <c r="C521"/>
    </row>
    <row r="522" spans="1:3">
      <c r="A522"/>
      <c r="B522"/>
      <c r="C522"/>
    </row>
    <row r="523" spans="1:3">
      <c r="A523"/>
      <c r="B523"/>
      <c r="C523"/>
    </row>
    <row r="524" spans="1:3">
      <c r="A524"/>
      <c r="B524"/>
      <c r="C524"/>
    </row>
    <row r="525" spans="1:3">
      <c r="A525"/>
      <c r="B525"/>
      <c r="C525"/>
    </row>
    <row r="526" spans="1:3">
      <c r="A526"/>
      <c r="B526"/>
      <c r="C526"/>
    </row>
    <row r="527" spans="1:3">
      <c r="A527"/>
      <c r="B527"/>
      <c r="C527"/>
    </row>
    <row r="528" spans="1:3">
      <c r="A528"/>
      <c r="B528"/>
      <c r="C528"/>
    </row>
    <row r="529" spans="1:3">
      <c r="A529"/>
      <c r="B529"/>
      <c r="C529"/>
    </row>
    <row r="530" spans="1:3">
      <c r="A530"/>
      <c r="B530"/>
      <c r="C530"/>
    </row>
    <row r="531" spans="1:3">
      <c r="A531"/>
      <c r="B531"/>
      <c r="C531"/>
    </row>
    <row r="532" spans="1:3">
      <c r="A532"/>
      <c r="B532"/>
      <c r="C532"/>
    </row>
    <row r="533" spans="1:3">
      <c r="A533"/>
      <c r="B533"/>
      <c r="C533"/>
    </row>
    <row r="534" spans="1:3">
      <c r="A534"/>
      <c r="B534"/>
      <c r="C534"/>
    </row>
    <row r="535" spans="1:3">
      <c r="A535"/>
      <c r="B535"/>
      <c r="C535"/>
    </row>
    <row r="536" spans="1:3">
      <c r="A536"/>
      <c r="B536"/>
      <c r="C536"/>
    </row>
    <row r="537" spans="1:3">
      <c r="A537"/>
      <c r="B537"/>
      <c r="C537"/>
    </row>
    <row r="538" spans="1:3">
      <c r="A538"/>
      <c r="B538"/>
      <c r="C538"/>
    </row>
    <row r="539" spans="1:3">
      <c r="A539"/>
      <c r="B539"/>
      <c r="C539"/>
    </row>
    <row r="540" spans="1:3">
      <c r="A540"/>
      <c r="B540"/>
      <c r="C540"/>
    </row>
    <row r="541" spans="1:3">
      <c r="A541"/>
      <c r="B541"/>
      <c r="C541"/>
    </row>
    <row r="542" spans="1:3">
      <c r="A542"/>
      <c r="B542"/>
      <c r="C542"/>
    </row>
    <row r="543" spans="1:3">
      <c r="A543"/>
      <c r="B543"/>
      <c r="C543"/>
    </row>
    <row r="544" spans="1:3">
      <c r="A544"/>
      <c r="B544"/>
      <c r="C544"/>
    </row>
    <row r="545" spans="1:3">
      <c r="A545"/>
      <c r="B545"/>
      <c r="C545"/>
    </row>
    <row r="546" spans="1:3">
      <c r="A546"/>
      <c r="B546"/>
      <c r="C546"/>
    </row>
    <row r="547" spans="1:3">
      <c r="A547"/>
      <c r="B547"/>
      <c r="C547"/>
    </row>
    <row r="548" spans="1:3">
      <c r="A548"/>
      <c r="B548"/>
      <c r="C548"/>
    </row>
    <row r="549" spans="1:3">
      <c r="A549"/>
      <c r="B549"/>
      <c r="C549"/>
    </row>
    <row r="550" spans="1:3">
      <c r="A550"/>
      <c r="B550"/>
      <c r="C550"/>
    </row>
    <row r="551" spans="1:3">
      <c r="A551"/>
      <c r="B551"/>
      <c r="C551"/>
    </row>
    <row r="552" spans="1:3">
      <c r="A552"/>
      <c r="B552"/>
      <c r="C552"/>
    </row>
    <row r="553" spans="1:3">
      <c r="A553"/>
      <c r="B553"/>
      <c r="C553"/>
    </row>
    <row r="554" spans="1:3">
      <c r="A554"/>
      <c r="B554"/>
      <c r="C554"/>
    </row>
    <row r="555" spans="1:3">
      <c r="A555"/>
      <c r="B555"/>
      <c r="C555"/>
    </row>
    <row r="556" spans="1:3">
      <c r="A556"/>
      <c r="B556"/>
      <c r="C556"/>
    </row>
    <row r="557" spans="1:3">
      <c r="A557"/>
      <c r="B557"/>
      <c r="C557"/>
    </row>
    <row r="558" spans="1:3">
      <c r="A558"/>
      <c r="B558"/>
      <c r="C558"/>
    </row>
    <row r="559" spans="1:3">
      <c r="A559"/>
      <c r="B559"/>
      <c r="C559"/>
    </row>
    <row r="560" spans="1:3">
      <c r="A560"/>
      <c r="B560"/>
      <c r="C560"/>
    </row>
    <row r="561" spans="1:3">
      <c r="A561"/>
      <c r="B561"/>
      <c r="C561"/>
    </row>
    <row r="562" spans="1:3">
      <c r="A562"/>
      <c r="B562"/>
      <c r="C562"/>
    </row>
    <row r="563" spans="1:3">
      <c r="A563"/>
      <c r="B563"/>
      <c r="C563"/>
    </row>
    <row r="564" spans="1:3">
      <c r="A564"/>
      <c r="B564"/>
      <c r="C564"/>
    </row>
    <row r="565" spans="1:3">
      <c r="A565"/>
      <c r="B565"/>
      <c r="C565"/>
    </row>
    <row r="566" spans="1:3">
      <c r="A566"/>
      <c r="B566"/>
      <c r="C566"/>
    </row>
    <row r="567" spans="1:3">
      <c r="A567"/>
      <c r="B567"/>
      <c r="C567"/>
    </row>
    <row r="568" spans="1:3">
      <c r="A568"/>
      <c r="B568"/>
      <c r="C568"/>
    </row>
    <row r="569" spans="1:3">
      <c r="A569"/>
      <c r="B569"/>
      <c r="C569"/>
    </row>
    <row r="570" spans="1:3">
      <c r="A570"/>
      <c r="B570"/>
      <c r="C570"/>
    </row>
    <row r="571" spans="1:3">
      <c r="A571"/>
      <c r="B571"/>
      <c r="C571"/>
    </row>
    <row r="572" spans="1:3">
      <c r="A572"/>
      <c r="B572"/>
      <c r="C572"/>
    </row>
    <row r="573" spans="1:3">
      <c r="A573"/>
      <c r="B573"/>
      <c r="C573"/>
    </row>
    <row r="574" spans="1:3">
      <c r="A574"/>
      <c r="B574"/>
      <c r="C574"/>
    </row>
    <row r="575" spans="1:3">
      <c r="A575"/>
      <c r="B575"/>
      <c r="C575"/>
    </row>
    <row r="576" spans="1:3">
      <c r="A576"/>
      <c r="B576"/>
      <c r="C576"/>
    </row>
    <row r="577" spans="1:3">
      <c r="A577"/>
      <c r="B577"/>
      <c r="C577"/>
    </row>
    <row r="578" spans="1:3">
      <c r="A578"/>
      <c r="B578"/>
      <c r="C578"/>
    </row>
    <row r="579" spans="1:3">
      <c r="A579"/>
      <c r="B579"/>
      <c r="C579"/>
    </row>
    <row r="580" spans="1:3">
      <c r="A580"/>
      <c r="B580"/>
      <c r="C580"/>
    </row>
    <row r="581" spans="1:3">
      <c r="A581"/>
      <c r="B581"/>
      <c r="C581"/>
    </row>
    <row r="582" spans="1:3">
      <c r="A582"/>
      <c r="B582"/>
      <c r="C582"/>
    </row>
    <row r="583" spans="1:3">
      <c r="A583"/>
      <c r="B583"/>
      <c r="C583"/>
    </row>
    <row r="584" spans="1:3">
      <c r="A584"/>
      <c r="B584"/>
      <c r="C584"/>
    </row>
    <row r="585" spans="1:3">
      <c r="A585"/>
      <c r="B585"/>
      <c r="C585"/>
    </row>
    <row r="586" spans="1:3">
      <c r="A586"/>
      <c r="B586"/>
      <c r="C586"/>
    </row>
    <row r="587" spans="1:3">
      <c r="A587"/>
      <c r="B587"/>
      <c r="C587"/>
    </row>
    <row r="588" spans="1:3">
      <c r="A588"/>
      <c r="B588"/>
      <c r="C588"/>
    </row>
    <row r="589" spans="1:3">
      <c r="A589"/>
      <c r="B589"/>
      <c r="C589"/>
    </row>
    <row r="590" spans="1:3">
      <c r="A590"/>
      <c r="B590"/>
      <c r="C590"/>
    </row>
    <row r="591" spans="1:3">
      <c r="A591"/>
      <c r="B591"/>
      <c r="C591"/>
    </row>
    <row r="592" spans="1:3">
      <c r="A592"/>
      <c r="B592"/>
      <c r="C592"/>
    </row>
    <row r="593" spans="1:3">
      <c r="A593"/>
      <c r="B593"/>
      <c r="C593"/>
    </row>
    <row r="594" spans="1:3">
      <c r="A594"/>
      <c r="B594"/>
      <c r="C594"/>
    </row>
    <row r="595" spans="1:3">
      <c r="A595"/>
      <c r="B595"/>
      <c r="C595"/>
    </row>
    <row r="596" spans="1:3">
      <c r="A596"/>
      <c r="B596"/>
      <c r="C596"/>
    </row>
    <row r="597" spans="1:3">
      <c r="A597"/>
      <c r="B597"/>
      <c r="C597"/>
    </row>
    <row r="598" spans="1:3">
      <c r="A598"/>
      <c r="B598"/>
      <c r="C598"/>
    </row>
    <row r="599" spans="1:3">
      <c r="A599"/>
      <c r="B599"/>
      <c r="C599"/>
    </row>
    <row r="600" spans="1:3">
      <c r="A600"/>
      <c r="B600"/>
      <c r="C600"/>
    </row>
    <row r="601" spans="1:3">
      <c r="A601"/>
      <c r="B601"/>
      <c r="C601"/>
    </row>
    <row r="602" spans="1:3">
      <c r="A602"/>
      <c r="B602"/>
      <c r="C602"/>
    </row>
    <row r="603" spans="1:3">
      <c r="A603"/>
      <c r="B603"/>
      <c r="C603"/>
    </row>
    <row r="604" spans="1:3">
      <c r="A604"/>
      <c r="B604"/>
      <c r="C604"/>
    </row>
    <row r="605" spans="1:3">
      <c r="A605"/>
      <c r="B605"/>
      <c r="C605"/>
    </row>
    <row r="606" spans="1:3">
      <c r="A606"/>
      <c r="B606"/>
      <c r="C606"/>
    </row>
    <row r="607" spans="1:3">
      <c r="A607"/>
      <c r="B607"/>
      <c r="C607"/>
    </row>
    <row r="608" spans="1:3">
      <c r="A608"/>
      <c r="B608"/>
      <c r="C608"/>
    </row>
    <row r="609" spans="1:3">
      <c r="A609"/>
      <c r="B609"/>
      <c r="C609"/>
    </row>
    <row r="610" spans="1:3">
      <c r="A610"/>
      <c r="B610"/>
      <c r="C610"/>
    </row>
    <row r="611" spans="1:3">
      <c r="A611"/>
      <c r="B611"/>
      <c r="C611"/>
    </row>
    <row r="612" spans="1:3">
      <c r="A612"/>
      <c r="B612"/>
      <c r="C612"/>
    </row>
    <row r="613" spans="1:3">
      <c r="A613"/>
      <c r="B613"/>
      <c r="C613"/>
    </row>
    <row r="614" spans="1:3">
      <c r="A614"/>
      <c r="B614"/>
      <c r="C614"/>
    </row>
    <row r="615" spans="1:3">
      <c r="A615"/>
      <c r="B615"/>
      <c r="C615"/>
    </row>
    <row r="616" spans="1:3">
      <c r="A616"/>
      <c r="B616"/>
      <c r="C616"/>
    </row>
    <row r="617" spans="1:3">
      <c r="A617"/>
      <c r="B617"/>
      <c r="C617"/>
    </row>
    <row r="618" spans="1:3">
      <c r="A618"/>
      <c r="B618"/>
      <c r="C618"/>
    </row>
    <row r="619" spans="1:3">
      <c r="A619"/>
      <c r="B619"/>
      <c r="C619"/>
    </row>
    <row r="620" spans="1:3">
      <c r="A620"/>
      <c r="B620"/>
      <c r="C620"/>
    </row>
    <row r="621" spans="1:3">
      <c r="A621"/>
      <c r="B621"/>
      <c r="C621"/>
    </row>
    <row r="622" spans="1:3">
      <c r="A622"/>
      <c r="B622"/>
      <c r="C622"/>
    </row>
    <row r="623" spans="1:3">
      <c r="A623"/>
      <c r="B623"/>
      <c r="C623"/>
    </row>
    <row r="624" spans="1:3">
      <c r="A624"/>
      <c r="B624"/>
      <c r="C624"/>
    </row>
    <row r="625" spans="1:3">
      <c r="A625"/>
      <c r="B625"/>
      <c r="C625"/>
    </row>
    <row r="626" spans="1:3">
      <c r="A626"/>
      <c r="B626"/>
      <c r="C626"/>
    </row>
    <row r="627" spans="1:3">
      <c r="A627"/>
      <c r="B627"/>
      <c r="C627"/>
    </row>
    <row r="628" spans="1:3">
      <c r="A628"/>
      <c r="B628"/>
      <c r="C628"/>
    </row>
    <row r="629" spans="1:3">
      <c r="A629"/>
      <c r="B629"/>
      <c r="C629"/>
    </row>
    <row r="630" spans="1:3">
      <c r="A630"/>
      <c r="B630"/>
      <c r="C630"/>
    </row>
    <row r="631" spans="1:3">
      <c r="A631"/>
      <c r="B631"/>
      <c r="C631"/>
    </row>
    <row r="632" spans="1:3">
      <c r="A632"/>
      <c r="B632"/>
      <c r="C632"/>
    </row>
    <row r="633" spans="1:3">
      <c r="A633"/>
      <c r="B633"/>
      <c r="C633"/>
    </row>
    <row r="634" spans="1:3">
      <c r="A634"/>
      <c r="B634"/>
      <c r="C634"/>
    </row>
    <row r="635" spans="1:3">
      <c r="A635"/>
      <c r="B635"/>
      <c r="C635"/>
    </row>
    <row r="636" spans="1:3">
      <c r="A636"/>
      <c r="B636"/>
      <c r="C636"/>
    </row>
    <row r="637" spans="1:3">
      <c r="A637"/>
      <c r="B637"/>
      <c r="C637"/>
    </row>
    <row r="638" spans="1:3">
      <c r="A638"/>
      <c r="B638"/>
      <c r="C638"/>
    </row>
    <row r="639" spans="1:3">
      <c r="A639"/>
      <c r="B639"/>
      <c r="C639"/>
    </row>
    <row r="640" spans="1:3">
      <c r="A640"/>
      <c r="B640"/>
      <c r="C640"/>
    </row>
    <row r="641" spans="1:3">
      <c r="A641"/>
      <c r="B641"/>
      <c r="C641"/>
    </row>
    <row r="642" spans="1:3">
      <c r="A642"/>
      <c r="B642"/>
      <c r="C642"/>
    </row>
    <row r="643" spans="1:3">
      <c r="A643"/>
      <c r="B643"/>
      <c r="C643"/>
    </row>
    <row r="644" spans="1:3">
      <c r="A644"/>
      <c r="B644"/>
      <c r="C644"/>
    </row>
    <row r="645" spans="1:3">
      <c r="A645"/>
      <c r="B645"/>
      <c r="C645"/>
    </row>
    <row r="646" spans="1:3">
      <c r="A646"/>
      <c r="B646"/>
      <c r="C646"/>
    </row>
    <row r="647" spans="1:3">
      <c r="A647"/>
      <c r="B647"/>
      <c r="C647"/>
    </row>
    <row r="648" spans="1:3">
      <c r="A648"/>
      <c r="B648"/>
      <c r="C648"/>
    </row>
    <row r="649" spans="1:3">
      <c r="A649"/>
      <c r="B649"/>
      <c r="C649"/>
    </row>
    <row r="650" spans="1:3">
      <c r="A650"/>
      <c r="B650"/>
      <c r="C650"/>
    </row>
    <row r="651" spans="1:3">
      <c r="A651"/>
      <c r="B651"/>
      <c r="C651"/>
    </row>
    <row r="652" spans="1:3">
      <c r="A652"/>
      <c r="B652"/>
      <c r="C652"/>
    </row>
    <row r="653" spans="1:3">
      <c r="A653"/>
      <c r="B653"/>
      <c r="C653"/>
    </row>
    <row r="654" spans="1:3">
      <c r="A654"/>
      <c r="B654"/>
      <c r="C654"/>
    </row>
    <row r="655" spans="1:3">
      <c r="A655"/>
      <c r="B655"/>
      <c r="C655"/>
    </row>
    <row r="656" spans="1:3">
      <c r="A656"/>
      <c r="B656"/>
      <c r="C656"/>
    </row>
    <row r="657" spans="1:3">
      <c r="A657"/>
      <c r="B657"/>
      <c r="C657"/>
    </row>
    <row r="658" spans="1:3">
      <c r="A658"/>
      <c r="B658"/>
      <c r="C658"/>
    </row>
    <row r="659" spans="1:3">
      <c r="A659"/>
      <c r="B659"/>
      <c r="C659"/>
    </row>
    <row r="660" spans="1:3">
      <c r="A660"/>
      <c r="B660"/>
      <c r="C660"/>
    </row>
    <row r="661" spans="1:3">
      <c r="A661"/>
      <c r="B661"/>
      <c r="C661"/>
    </row>
    <row r="662" spans="1:3">
      <c r="A662"/>
      <c r="B662"/>
      <c r="C662"/>
    </row>
    <row r="663" spans="1:3">
      <c r="A663"/>
      <c r="B663"/>
      <c r="C663"/>
    </row>
    <row r="664" spans="1:3">
      <c r="A664"/>
      <c r="B664"/>
      <c r="C664"/>
    </row>
    <row r="665" spans="1:3">
      <c r="A665"/>
      <c r="B665"/>
      <c r="C665"/>
    </row>
    <row r="666" spans="1:3">
      <c r="A666"/>
      <c r="B666"/>
      <c r="C666"/>
    </row>
    <row r="667" spans="1:3">
      <c r="A667"/>
      <c r="B667"/>
      <c r="C667"/>
    </row>
    <row r="668" spans="1:3">
      <c r="A668"/>
      <c r="B668"/>
      <c r="C668"/>
    </row>
    <row r="669" spans="1:3">
      <c r="A669"/>
      <c r="B669"/>
      <c r="C669"/>
    </row>
    <row r="670" spans="1:3">
      <c r="A670"/>
      <c r="B670"/>
      <c r="C670"/>
    </row>
    <row r="671" spans="1:3">
      <c r="A671"/>
      <c r="B671"/>
      <c r="C671"/>
    </row>
    <row r="672" spans="1:3">
      <c r="A672"/>
      <c r="B672"/>
      <c r="C672"/>
    </row>
    <row r="673" spans="1:3">
      <c r="A673"/>
      <c r="B673"/>
      <c r="C673"/>
    </row>
    <row r="674" spans="1:3">
      <c r="A674"/>
      <c r="B674"/>
      <c r="C674"/>
    </row>
    <row r="675" spans="1:3">
      <c r="A675"/>
      <c r="B675"/>
      <c r="C675"/>
    </row>
    <row r="676" spans="1:3">
      <c r="A676"/>
      <c r="B676"/>
      <c r="C676"/>
    </row>
    <row r="677" spans="1:3">
      <c r="A677"/>
      <c r="B677"/>
      <c r="C677"/>
    </row>
    <row r="678" spans="1:3">
      <c r="A678"/>
      <c r="B678"/>
      <c r="C678"/>
    </row>
    <row r="679" spans="1:3">
      <c r="A679"/>
      <c r="B679"/>
      <c r="C679"/>
    </row>
    <row r="680" spans="1:3">
      <c r="A680"/>
      <c r="B680"/>
      <c r="C680"/>
    </row>
    <row r="681" spans="1:3">
      <c r="A681"/>
      <c r="B681"/>
      <c r="C681"/>
    </row>
    <row r="682" spans="1:3">
      <c r="A682"/>
      <c r="B682"/>
      <c r="C682"/>
    </row>
    <row r="683" spans="1:3">
      <c r="A683"/>
      <c r="B683"/>
      <c r="C683"/>
    </row>
    <row r="684" spans="1:3">
      <c r="A684"/>
      <c r="B684"/>
      <c r="C684"/>
    </row>
    <row r="685" spans="1:3">
      <c r="A685"/>
      <c r="B685"/>
      <c r="C685"/>
    </row>
    <row r="686" spans="1:3">
      <c r="A686"/>
      <c r="B686"/>
      <c r="C686"/>
    </row>
    <row r="687" spans="1:3">
      <c r="A687"/>
      <c r="B687"/>
      <c r="C687"/>
    </row>
    <row r="688" spans="1:3">
      <c r="A688"/>
      <c r="B688"/>
      <c r="C688"/>
    </row>
    <row r="689" spans="1:3">
      <c r="A689"/>
      <c r="B689"/>
      <c r="C689"/>
    </row>
    <row r="690" spans="1:3">
      <c r="A690"/>
      <c r="B690"/>
      <c r="C690"/>
    </row>
    <row r="691" spans="1:3">
      <c r="A691"/>
      <c r="B691"/>
      <c r="C691"/>
    </row>
    <row r="692" spans="1:3">
      <c r="A692"/>
      <c r="B692"/>
      <c r="C692"/>
    </row>
    <row r="693" spans="1:3">
      <c r="A693"/>
      <c r="B693"/>
      <c r="C693"/>
    </row>
    <row r="694" spans="1:3">
      <c r="A694"/>
      <c r="B694"/>
      <c r="C694"/>
    </row>
    <row r="695" spans="1:3">
      <c r="A695"/>
      <c r="B695"/>
      <c r="C695"/>
    </row>
    <row r="696" spans="1:3">
      <c r="A696"/>
      <c r="B696"/>
      <c r="C696"/>
    </row>
    <row r="697" spans="1:3">
      <c r="A697"/>
      <c r="B697"/>
      <c r="C697"/>
    </row>
    <row r="698" spans="1:3">
      <c r="A698"/>
      <c r="B698"/>
      <c r="C698"/>
    </row>
    <row r="699" spans="1:3">
      <c r="A699"/>
      <c r="B699"/>
      <c r="C699"/>
    </row>
    <row r="700" spans="1:3">
      <c r="A700"/>
      <c r="B700"/>
      <c r="C700"/>
    </row>
    <row r="701" spans="1:3">
      <c r="A701"/>
      <c r="B701"/>
      <c r="C701"/>
    </row>
    <row r="702" spans="1:3">
      <c r="A702"/>
      <c r="B702"/>
      <c r="C702"/>
    </row>
    <row r="703" spans="1:3">
      <c r="A703"/>
      <c r="B703"/>
      <c r="C703"/>
    </row>
    <row r="704" spans="1:3">
      <c r="A704"/>
      <c r="B704"/>
      <c r="C704"/>
    </row>
    <row r="705" spans="1:3">
      <c r="A705"/>
      <c r="B705"/>
      <c r="C705"/>
    </row>
    <row r="706" spans="1:3">
      <c r="A706"/>
      <c r="B706"/>
      <c r="C706"/>
    </row>
    <row r="707" spans="1:3">
      <c r="A707"/>
      <c r="B707"/>
      <c r="C707"/>
    </row>
    <row r="708" spans="1:3">
      <c r="A708"/>
      <c r="B708"/>
      <c r="C708"/>
    </row>
    <row r="709" spans="1:3">
      <c r="A709"/>
      <c r="B709"/>
      <c r="C709"/>
    </row>
    <row r="710" spans="1:3">
      <c r="A710"/>
      <c r="B710"/>
      <c r="C710"/>
    </row>
    <row r="711" spans="1:3">
      <c r="A711"/>
      <c r="B711"/>
      <c r="C711"/>
    </row>
    <row r="712" spans="1:3">
      <c r="A712"/>
      <c r="B712"/>
      <c r="C712"/>
    </row>
    <row r="713" spans="1:3">
      <c r="A713"/>
      <c r="B713"/>
      <c r="C713"/>
    </row>
    <row r="714" spans="1:3">
      <c r="A714"/>
      <c r="B714"/>
      <c r="C714"/>
    </row>
    <row r="715" spans="1:3">
      <c r="A715"/>
      <c r="B715"/>
      <c r="C715"/>
    </row>
    <row r="716" spans="1:3">
      <c r="A716"/>
      <c r="B716"/>
      <c r="C716"/>
    </row>
    <row r="717" spans="1:3">
      <c r="A717"/>
      <c r="B717"/>
      <c r="C717"/>
    </row>
    <row r="718" spans="1:3">
      <c r="A718"/>
      <c r="B718"/>
      <c r="C718"/>
    </row>
    <row r="719" spans="1:3">
      <c r="A719"/>
      <c r="B719"/>
      <c r="C719"/>
    </row>
    <row r="720" spans="1:3">
      <c r="A720"/>
      <c r="B720"/>
      <c r="C720"/>
    </row>
    <row r="721" spans="1:3">
      <c r="A721"/>
      <c r="B721"/>
      <c r="C721"/>
    </row>
    <row r="722" spans="1:3">
      <c r="A722"/>
      <c r="B722"/>
      <c r="C722"/>
    </row>
    <row r="723" spans="1:3">
      <c r="A723"/>
      <c r="B723"/>
      <c r="C723"/>
    </row>
    <row r="724" spans="1:3">
      <c r="A724"/>
      <c r="B724"/>
      <c r="C724"/>
    </row>
    <row r="725" spans="1:3">
      <c r="A725"/>
      <c r="B725"/>
      <c r="C725"/>
    </row>
    <row r="726" spans="1:3">
      <c r="A726"/>
      <c r="B726"/>
      <c r="C726"/>
    </row>
    <row r="727" spans="1:3">
      <c r="A727"/>
      <c r="B727"/>
      <c r="C727"/>
    </row>
    <row r="728" spans="1:3">
      <c r="A728"/>
      <c r="B728"/>
      <c r="C728"/>
    </row>
    <row r="729" spans="1:3">
      <c r="A729"/>
      <c r="B729"/>
      <c r="C729"/>
    </row>
    <row r="730" spans="1:3">
      <c r="A730"/>
      <c r="B730"/>
      <c r="C730"/>
    </row>
    <row r="731" spans="1:3">
      <c r="A731"/>
      <c r="B731"/>
      <c r="C731"/>
    </row>
    <row r="732" spans="1:3">
      <c r="A732"/>
      <c r="B732"/>
      <c r="C732"/>
    </row>
    <row r="733" spans="1:3">
      <c r="A733"/>
      <c r="B733"/>
      <c r="C733"/>
    </row>
    <row r="734" spans="1:3">
      <c r="A734"/>
      <c r="B734"/>
      <c r="C734"/>
    </row>
    <row r="735" spans="1:3">
      <c r="A735"/>
      <c r="B735"/>
      <c r="C735"/>
    </row>
    <row r="736" spans="1:3">
      <c r="A736"/>
      <c r="B736"/>
      <c r="C736"/>
    </row>
    <row r="737" spans="1:3">
      <c r="A737"/>
      <c r="B737"/>
      <c r="C737"/>
    </row>
    <row r="738" spans="1:3">
      <c r="A738"/>
      <c r="B738"/>
      <c r="C738"/>
    </row>
    <row r="739" spans="1:3">
      <c r="A739"/>
      <c r="B739"/>
      <c r="C739"/>
    </row>
    <row r="740" spans="1:3">
      <c r="A740"/>
      <c r="B740"/>
      <c r="C740"/>
    </row>
    <row r="741" spans="1:3">
      <c r="A741"/>
      <c r="B741"/>
      <c r="C741"/>
    </row>
    <row r="742" spans="1:3">
      <c r="A742"/>
      <c r="B742"/>
      <c r="C742"/>
    </row>
    <row r="743" spans="1:3">
      <c r="A743"/>
      <c r="B743"/>
      <c r="C743"/>
    </row>
    <row r="744" spans="1:3">
      <c r="A744"/>
      <c r="B744"/>
      <c r="C744"/>
    </row>
    <row r="745" spans="1:3">
      <c r="A745"/>
      <c r="B745"/>
      <c r="C745"/>
    </row>
    <row r="746" spans="1:3">
      <c r="A746"/>
      <c r="B746"/>
      <c r="C746"/>
    </row>
    <row r="747" spans="1:3">
      <c r="A747"/>
      <c r="B747"/>
      <c r="C747"/>
    </row>
    <row r="748" spans="1:3">
      <c r="A748"/>
      <c r="B748"/>
      <c r="C748"/>
    </row>
    <row r="749" spans="1:3">
      <c r="A749"/>
      <c r="B749"/>
      <c r="C749"/>
    </row>
    <row r="750" spans="1:3">
      <c r="A750"/>
      <c r="B750"/>
      <c r="C750"/>
    </row>
    <row r="751" spans="1:3">
      <c r="A751"/>
      <c r="B751"/>
      <c r="C751"/>
    </row>
    <row r="752" spans="1:3">
      <c r="A752"/>
      <c r="B752"/>
      <c r="C752"/>
    </row>
    <row r="753" spans="1:3">
      <c r="A753"/>
      <c r="B753"/>
      <c r="C753"/>
    </row>
    <row r="754" spans="1:3">
      <c r="A754"/>
      <c r="B754"/>
      <c r="C754"/>
    </row>
    <row r="755" spans="1:3">
      <c r="A755"/>
      <c r="B755"/>
      <c r="C755"/>
    </row>
    <row r="756" spans="1:3">
      <c r="A756"/>
      <c r="B756"/>
      <c r="C756"/>
    </row>
    <row r="757" spans="1:3">
      <c r="A757"/>
      <c r="B757"/>
      <c r="C757"/>
    </row>
  </sheetData>
  <mergeCells count="3">
    <mergeCell ref="B1:L1"/>
    <mergeCell ref="B47:L47"/>
    <mergeCell ref="B93:L93"/>
  </mergeCells>
  <phoneticPr fontId="2" type="noConversion"/>
  <printOptions horizontalCentered="1"/>
  <pageMargins left="0.25" right="0.25" top="0.5" bottom="0" header="0.5" footer="0.5"/>
  <pageSetup scale="90" orientation="landscape" r:id="rId1"/>
  <headerFooter alignWithMargins="0"/>
  <rowBreaks count="2" manualBreakCount="2">
    <brk id="45" max="16383" man="1"/>
    <brk id="9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L761"/>
  <sheetViews>
    <sheetView topLeftCell="A13" zoomScaleNormal="100" workbookViewId="0">
      <selection activeCell="H19" sqref="H19"/>
    </sheetView>
  </sheetViews>
  <sheetFormatPr defaultRowHeight="12.75"/>
  <cols>
    <col min="1" max="1" width="14" style="1" customWidth="1"/>
    <col min="2" max="2" width="10.42578125" style="40" customWidth="1"/>
    <col min="3" max="3" width="11.28515625" style="40" customWidth="1"/>
    <col min="4" max="9" width="9.28515625" style="45" bestFit="1" customWidth="1"/>
    <col min="10" max="10" width="10.5703125" style="45" bestFit="1" customWidth="1"/>
    <col min="11" max="11" width="9.28515625" style="45" bestFit="1" customWidth="1"/>
    <col min="12" max="12" width="8.42578125" style="45" customWidth="1"/>
    <col min="13" max="16384" width="9.140625" style="40"/>
  </cols>
  <sheetData>
    <row r="1" spans="1:12">
      <c r="A1" s="24"/>
      <c r="B1" s="132" t="s">
        <v>50</v>
      </c>
      <c r="C1" s="133"/>
      <c r="D1" s="133"/>
      <c r="E1" s="133"/>
      <c r="F1" s="133"/>
      <c r="G1" s="133"/>
      <c r="H1" s="133"/>
      <c r="I1" s="133"/>
      <c r="J1" s="133"/>
      <c r="K1" s="133"/>
      <c r="L1" s="134"/>
    </row>
    <row r="2" spans="1:12">
      <c r="A2" s="25" t="s">
        <v>1</v>
      </c>
      <c r="B2" s="7">
        <v>1970</v>
      </c>
      <c r="C2" s="7">
        <v>1980</v>
      </c>
      <c r="D2" s="2">
        <v>1990</v>
      </c>
      <c r="E2" s="2">
        <v>2000</v>
      </c>
      <c r="F2" s="2">
        <v>2005</v>
      </c>
      <c r="G2" s="2">
        <v>2010</v>
      </c>
      <c r="H2" s="2">
        <v>2015</v>
      </c>
      <c r="I2" s="2">
        <v>2020</v>
      </c>
      <c r="J2" s="2">
        <v>2025</v>
      </c>
      <c r="K2" s="2">
        <v>2030</v>
      </c>
      <c r="L2" s="33">
        <v>2035</v>
      </c>
    </row>
    <row r="3" spans="1:12" s="42" customFormat="1">
      <c r="A3" s="26" t="s">
        <v>2</v>
      </c>
      <c r="B3" s="51">
        <v>3745.5</v>
      </c>
      <c r="C3" s="51">
        <v>3301.7</v>
      </c>
      <c r="D3" s="15">
        <v>3566.2906875437398</v>
      </c>
      <c r="E3" s="15">
        <v>3723.1156243075816</v>
      </c>
      <c r="F3" s="15">
        <v>3599.3</v>
      </c>
      <c r="G3" s="15">
        <v>3844.5928424999997</v>
      </c>
      <c r="H3" s="15">
        <v>3934.2098350000001</v>
      </c>
      <c r="I3" s="15">
        <v>4028.6937075000001</v>
      </c>
      <c r="J3" s="15">
        <v>4202.4044274999997</v>
      </c>
      <c r="K3" s="15">
        <v>4355.1309725000001</v>
      </c>
      <c r="L3" s="89">
        <v>4528.0914000000002</v>
      </c>
    </row>
    <row r="4" spans="1:12">
      <c r="A4" s="27" t="s">
        <v>3</v>
      </c>
      <c r="B4" s="102">
        <v>216.77679488406267</v>
      </c>
      <c r="C4" s="102">
        <v>192.38115217384967</v>
      </c>
      <c r="D4" s="17">
        <v>208.55884073932802</v>
      </c>
      <c r="E4" s="17">
        <v>219.70167886858269</v>
      </c>
      <c r="F4" s="17">
        <v>223.5</v>
      </c>
      <c r="G4" s="17">
        <v>232.23334816129093</v>
      </c>
      <c r="H4" s="17">
        <v>239.48366869159565</v>
      </c>
      <c r="I4" s="17">
        <v>246.86161694565476</v>
      </c>
      <c r="J4" s="17">
        <v>255.8668098835177</v>
      </c>
      <c r="K4" s="17">
        <v>264.46365205623903</v>
      </c>
      <c r="L4" s="90">
        <v>273.45692948189878</v>
      </c>
    </row>
    <row r="5" spans="1:12">
      <c r="A5" s="27" t="s">
        <v>4</v>
      </c>
      <c r="B5" s="102">
        <v>537.64438767208901</v>
      </c>
      <c r="C5" s="102">
        <v>434.69596211681875</v>
      </c>
      <c r="D5" s="17">
        <v>421.42956014730288</v>
      </c>
      <c r="E5" s="17">
        <v>456.76092686656432</v>
      </c>
      <c r="F5" s="17">
        <v>420.4</v>
      </c>
      <c r="G5" s="17">
        <v>473.50147465004568</v>
      </c>
      <c r="H5" s="17">
        <v>495.8022474673071</v>
      </c>
      <c r="I5" s="17">
        <v>518.46411847111187</v>
      </c>
      <c r="J5" s="17">
        <v>544.40176041770746</v>
      </c>
      <c r="K5" s="17">
        <v>569.60262365264555</v>
      </c>
      <c r="L5" s="90">
        <v>595.52943773186939</v>
      </c>
    </row>
    <row r="6" spans="1:12">
      <c r="A6" s="27" t="s">
        <v>5</v>
      </c>
      <c r="B6" s="102">
        <v>2454.536809662301</v>
      </c>
      <c r="C6" s="102">
        <v>2171.3678202417623</v>
      </c>
      <c r="D6" s="17">
        <v>2390.8624944384501</v>
      </c>
      <c r="E6" s="17">
        <v>2459.6516040230058</v>
      </c>
      <c r="F6" s="17">
        <v>2392.3000000000002</v>
      </c>
      <c r="G6" s="17">
        <v>2503.7305675234466</v>
      </c>
      <c r="H6" s="17">
        <v>2544.2841996348816</v>
      </c>
      <c r="I6" s="17">
        <v>2589.0647726704901</v>
      </c>
      <c r="J6" s="17">
        <v>2697.8154538021963</v>
      </c>
      <c r="K6" s="17">
        <v>2789.8662031233703</v>
      </c>
      <c r="L6" s="90">
        <v>2898.0486273079018</v>
      </c>
    </row>
    <row r="7" spans="1:12">
      <c r="A7" s="27" t="s">
        <v>6</v>
      </c>
      <c r="B7" s="102">
        <v>499.2836376782206</v>
      </c>
      <c r="C7" s="102">
        <v>450.38675141411699</v>
      </c>
      <c r="D7" s="17">
        <v>472.81232615466433</v>
      </c>
      <c r="E7" s="17">
        <v>493.32469346061379</v>
      </c>
      <c r="F7" s="17">
        <v>472.4</v>
      </c>
      <c r="G7" s="17">
        <v>523.53770698789424</v>
      </c>
      <c r="H7" s="17">
        <v>531.8698549871242</v>
      </c>
      <c r="I7" s="17">
        <v>541.39531899762062</v>
      </c>
      <c r="J7" s="17">
        <v>559.70303647859191</v>
      </c>
      <c r="K7" s="17">
        <v>575.40133426477496</v>
      </c>
      <c r="L7" s="90">
        <v>593.58215411423851</v>
      </c>
    </row>
    <row r="8" spans="1:12">
      <c r="A8" s="27" t="s">
        <v>7</v>
      </c>
      <c r="B8" s="102">
        <v>37.258370103326762</v>
      </c>
      <c r="C8" s="102">
        <v>52.868314053452309</v>
      </c>
      <c r="D8" s="17">
        <v>72.627466063994106</v>
      </c>
      <c r="E8" s="17">
        <v>93.676721088815228</v>
      </c>
      <c r="F8" s="17">
        <v>90.7</v>
      </c>
      <c r="G8" s="17">
        <v>111.58974517732204</v>
      </c>
      <c r="H8" s="17">
        <v>122.76986421909203</v>
      </c>
      <c r="I8" s="17">
        <v>132.90788041512252</v>
      </c>
      <c r="J8" s="17">
        <v>144.61736691798592</v>
      </c>
      <c r="K8" s="17">
        <v>155.79715940296998</v>
      </c>
      <c r="L8" s="90">
        <v>167.47425136409205</v>
      </c>
    </row>
    <row r="9" spans="1:12">
      <c r="A9" s="28"/>
      <c r="B9" s="114"/>
      <c r="C9" s="114"/>
      <c r="D9" s="16"/>
      <c r="E9" s="16"/>
      <c r="F9" s="16"/>
      <c r="G9" s="16"/>
      <c r="H9" s="16"/>
      <c r="I9" s="16"/>
      <c r="J9" s="16"/>
      <c r="K9" s="16"/>
      <c r="L9" s="91"/>
    </row>
    <row r="10" spans="1:12" s="42" customFormat="1">
      <c r="A10" s="29" t="s">
        <v>8</v>
      </c>
      <c r="B10" s="51">
        <v>725.6</v>
      </c>
      <c r="C10" s="51">
        <v>915.5</v>
      </c>
      <c r="D10" s="15">
        <v>1123.55</v>
      </c>
      <c r="E10" s="15">
        <v>1218.0166666666676</v>
      </c>
      <c r="F10" s="15">
        <v>1240.6166666666668</v>
      </c>
      <c r="G10" s="15">
        <v>1319.0996362500002</v>
      </c>
      <c r="H10" s="15">
        <v>1355.076505</v>
      </c>
      <c r="I10" s="15">
        <v>1379.2383877500001</v>
      </c>
      <c r="J10" s="15">
        <v>1421.5417659999998</v>
      </c>
      <c r="K10" s="15">
        <v>1467.9765815000001</v>
      </c>
      <c r="L10" s="89">
        <v>1521.58135975</v>
      </c>
    </row>
    <row r="11" spans="1:12">
      <c r="A11" s="27" t="s">
        <v>9</v>
      </c>
      <c r="B11" s="102">
        <v>486.50589307927697</v>
      </c>
      <c r="C11" s="102">
        <v>553.99221116636761</v>
      </c>
      <c r="D11" s="17">
        <v>603.8342389135488</v>
      </c>
      <c r="E11" s="17">
        <v>622.03802067021604</v>
      </c>
      <c r="F11" s="17">
        <v>608.72555130879982</v>
      </c>
      <c r="G11" s="17">
        <v>649.26614263566955</v>
      </c>
      <c r="H11" s="17">
        <v>656.49323880342445</v>
      </c>
      <c r="I11" s="17">
        <v>660.36132310229164</v>
      </c>
      <c r="J11" s="17">
        <v>667.98761068415092</v>
      </c>
      <c r="K11" s="17">
        <v>680.83757583667068</v>
      </c>
      <c r="L11" s="90">
        <v>697.54399138854865</v>
      </c>
    </row>
    <row r="12" spans="1:12">
      <c r="A12" s="27" t="s">
        <v>10</v>
      </c>
      <c r="B12" s="102">
        <v>239.09410692072302</v>
      </c>
      <c r="C12" s="102">
        <v>361.50778883363245</v>
      </c>
      <c r="D12" s="17">
        <v>519.76576108645122</v>
      </c>
      <c r="E12" s="17">
        <v>595.89626168224299</v>
      </c>
      <c r="F12" s="17">
        <v>631.91273410936856</v>
      </c>
      <c r="G12" s="17">
        <v>669.83349361433056</v>
      </c>
      <c r="H12" s="17">
        <v>698.58326619657555</v>
      </c>
      <c r="I12" s="17">
        <v>718.87706464770849</v>
      </c>
      <c r="J12" s="17">
        <v>753.5541553158489</v>
      </c>
      <c r="K12" s="17">
        <v>787.13900566332939</v>
      </c>
      <c r="L12" s="90">
        <v>824.03736836145129</v>
      </c>
    </row>
    <row r="13" spans="1:12">
      <c r="A13" s="28"/>
      <c r="B13" s="114"/>
      <c r="C13" s="114"/>
      <c r="D13" s="16"/>
      <c r="E13" s="16"/>
      <c r="F13" s="16"/>
      <c r="G13" s="16"/>
      <c r="H13" s="16"/>
      <c r="I13" s="16"/>
      <c r="J13" s="16"/>
      <c r="K13" s="16"/>
      <c r="L13" s="91"/>
    </row>
    <row r="14" spans="1:12" s="42" customFormat="1">
      <c r="A14" s="29" t="s">
        <v>11</v>
      </c>
      <c r="B14" s="51">
        <v>586.2857986660531</v>
      </c>
      <c r="C14" s="51">
        <v>694.7</v>
      </c>
      <c r="D14" s="15">
        <v>844.2</v>
      </c>
      <c r="E14" s="15">
        <v>880.5</v>
      </c>
      <c r="F14" s="15">
        <v>911.34166666666715</v>
      </c>
      <c r="G14" s="15">
        <v>943.04196000000013</v>
      </c>
      <c r="H14" s="15">
        <v>987.96658500000012</v>
      </c>
      <c r="I14" s="15">
        <v>1031.5049924999998</v>
      </c>
      <c r="J14" s="15">
        <v>1080.4958174999999</v>
      </c>
      <c r="K14" s="15">
        <v>1125.4920574999996</v>
      </c>
      <c r="L14" s="89">
        <v>1173.0642</v>
      </c>
    </row>
    <row r="15" spans="1:12">
      <c r="A15" s="27" t="s">
        <v>12</v>
      </c>
      <c r="B15" s="102">
        <v>82.500236654209488</v>
      </c>
      <c r="C15" s="102">
        <v>97.6</v>
      </c>
      <c r="D15" s="17">
        <v>121.1</v>
      </c>
      <c r="E15" s="17">
        <v>112.6</v>
      </c>
      <c r="F15" s="17">
        <v>122.3</v>
      </c>
      <c r="G15" s="17">
        <v>125.68414759595714</v>
      </c>
      <c r="H15" s="17">
        <v>134.07108653246371</v>
      </c>
      <c r="I15" s="17">
        <v>142.19035107784481</v>
      </c>
      <c r="J15" s="17">
        <v>151.30304105009205</v>
      </c>
      <c r="K15" s="17">
        <v>159.67596601813625</v>
      </c>
      <c r="L15" s="90">
        <v>168.50632221729899</v>
      </c>
    </row>
    <row r="16" spans="1:12">
      <c r="A16" s="27" t="s">
        <v>13</v>
      </c>
      <c r="B16" s="102">
        <v>68.655302675101183</v>
      </c>
      <c r="C16" s="102">
        <v>80.900000000000006</v>
      </c>
      <c r="D16" s="17">
        <v>108</v>
      </c>
      <c r="E16" s="17">
        <v>119</v>
      </c>
      <c r="F16" s="17">
        <v>123.3</v>
      </c>
      <c r="G16" s="17">
        <v>130.33119978234993</v>
      </c>
      <c r="H16" s="17">
        <v>137.60417053745985</v>
      </c>
      <c r="I16" s="17">
        <v>143.77885078664596</v>
      </c>
      <c r="J16" s="17">
        <v>148.34974640089024</v>
      </c>
      <c r="K16" s="17">
        <v>152.63229746293254</v>
      </c>
      <c r="L16" s="90">
        <v>157.10395744221529</v>
      </c>
    </row>
    <row r="17" spans="1:12">
      <c r="A17" s="27" t="s">
        <v>14</v>
      </c>
      <c r="B17" s="102">
        <v>8.8302593367423903</v>
      </c>
      <c r="C17" s="102">
        <v>12.3</v>
      </c>
      <c r="D17" s="17">
        <v>18.899999999999999</v>
      </c>
      <c r="E17" s="17">
        <v>21.5</v>
      </c>
      <c r="F17" s="17">
        <v>22.4</v>
      </c>
      <c r="G17" s="17">
        <v>25.624400059539823</v>
      </c>
      <c r="H17" s="17">
        <v>26.367263011466708</v>
      </c>
      <c r="I17" s="17">
        <v>27.083400305816504</v>
      </c>
      <c r="J17" s="17">
        <v>27.899674384567014</v>
      </c>
      <c r="K17" s="17">
        <v>28.641582947630489</v>
      </c>
      <c r="L17" s="90">
        <v>29.429801767375508</v>
      </c>
    </row>
    <row r="18" spans="1:12">
      <c r="A18" s="27" t="s">
        <v>15</v>
      </c>
      <c r="B18" s="102">
        <v>62.4</v>
      </c>
      <c r="C18" s="102">
        <v>81.5</v>
      </c>
      <c r="D18" s="17">
        <v>102</v>
      </c>
      <c r="E18" s="17">
        <v>110.6</v>
      </c>
      <c r="F18" s="17">
        <v>114.5</v>
      </c>
      <c r="G18" s="17">
        <v>120.51505373108506</v>
      </c>
      <c r="H18" s="17">
        <v>126.24331228153804</v>
      </c>
      <c r="I18" s="17">
        <v>131.82893722954674</v>
      </c>
      <c r="J18" s="17">
        <v>137.72993555542905</v>
      </c>
      <c r="K18" s="17">
        <v>143.35045843729623</v>
      </c>
      <c r="L18" s="90">
        <v>149.07079549102963</v>
      </c>
    </row>
    <row r="19" spans="1:12">
      <c r="A19" s="27" t="s">
        <v>16</v>
      </c>
      <c r="B19" s="102">
        <v>18.3</v>
      </c>
      <c r="C19" s="102">
        <v>21.5</v>
      </c>
      <c r="D19" s="17">
        <v>25.7</v>
      </c>
      <c r="E19" s="17">
        <v>24.666666666666668</v>
      </c>
      <c r="F19" s="17">
        <v>26.1</v>
      </c>
      <c r="G19" s="17">
        <v>27.676917170139816</v>
      </c>
      <c r="H19" s="17">
        <v>28.945158795815296</v>
      </c>
      <c r="I19" s="17">
        <v>30.177635041089928</v>
      </c>
      <c r="J19" s="17">
        <v>31.538605034868684</v>
      </c>
      <c r="K19" s="17">
        <v>32.802986002664056</v>
      </c>
      <c r="L19" s="90">
        <v>34.125632753119888</v>
      </c>
    </row>
    <row r="20" spans="1:12">
      <c r="A20" s="27" t="s">
        <v>17</v>
      </c>
      <c r="B20" s="102">
        <v>41.6</v>
      </c>
      <c r="C20" s="102">
        <v>48.7</v>
      </c>
      <c r="D20" s="17">
        <v>61.8</v>
      </c>
      <c r="E20" s="17">
        <v>62.8</v>
      </c>
      <c r="F20" s="17">
        <v>61.5</v>
      </c>
      <c r="G20" s="17">
        <v>66.08182069132036</v>
      </c>
      <c r="H20" s="17">
        <v>68.297736500153604</v>
      </c>
      <c r="I20" s="17">
        <v>72.399842213932772</v>
      </c>
      <c r="J20" s="17">
        <v>75.011903646103377</v>
      </c>
      <c r="K20" s="17">
        <v>77.26289402385936</v>
      </c>
      <c r="L20" s="90">
        <v>79.767277952062614</v>
      </c>
    </row>
    <row r="21" spans="1:12">
      <c r="A21" s="27" t="s">
        <v>18</v>
      </c>
      <c r="B21" s="102">
        <v>304</v>
      </c>
      <c r="C21" s="102">
        <v>352.2</v>
      </c>
      <c r="D21" s="17">
        <v>406.7</v>
      </c>
      <c r="E21" s="17">
        <v>429.3</v>
      </c>
      <c r="F21" s="17">
        <v>441.24166666666724</v>
      </c>
      <c r="G21" s="17">
        <v>447.12842096960799</v>
      </c>
      <c r="H21" s="17">
        <v>466.43785734110293</v>
      </c>
      <c r="I21" s="17">
        <v>484.04597584512305</v>
      </c>
      <c r="J21" s="17">
        <v>508.66291142804965</v>
      </c>
      <c r="K21" s="17">
        <v>531.12587260748057</v>
      </c>
      <c r="L21" s="90">
        <v>555.06041237689806</v>
      </c>
    </row>
    <row r="22" spans="1:12">
      <c r="A22" s="28"/>
      <c r="B22" s="114"/>
      <c r="C22" s="114"/>
      <c r="D22" s="16"/>
      <c r="E22" s="16"/>
      <c r="F22" s="16"/>
      <c r="G22" s="16"/>
      <c r="H22" s="16"/>
      <c r="I22" s="16"/>
      <c r="J22" s="16"/>
      <c r="K22" s="16"/>
      <c r="L22" s="91"/>
    </row>
    <row r="23" spans="1:12" s="42" customFormat="1">
      <c r="A23" s="29" t="s">
        <v>19</v>
      </c>
      <c r="B23" s="51">
        <v>2198.3000000000002</v>
      </c>
      <c r="C23" s="51">
        <v>2524.4</v>
      </c>
      <c r="D23" s="15">
        <v>2931.0916666666681</v>
      </c>
      <c r="E23" s="94">
        <v>3151.3311490330698</v>
      </c>
      <c r="F23" s="15">
        <v>3209.7992122485939</v>
      </c>
      <c r="G23" s="15">
        <v>3349.4480324999986</v>
      </c>
      <c r="H23" s="15">
        <v>3485.8473725000003</v>
      </c>
      <c r="I23" s="15">
        <v>3591.7328500000003</v>
      </c>
      <c r="J23" s="15">
        <v>3742.0784000000003</v>
      </c>
      <c r="K23" s="15">
        <v>3893.8232250000001</v>
      </c>
      <c r="L23" s="89">
        <v>4031.3137499999998</v>
      </c>
    </row>
    <row r="24" spans="1:12">
      <c r="A24" s="27" t="s">
        <v>20</v>
      </c>
      <c r="B24" s="102">
        <v>324</v>
      </c>
      <c r="C24" s="102">
        <v>394.9</v>
      </c>
      <c r="D24" s="17">
        <v>452.5</v>
      </c>
      <c r="E24" s="17">
        <v>483.6</v>
      </c>
      <c r="F24" s="17">
        <v>474.6</v>
      </c>
      <c r="G24" s="17">
        <v>487.1</v>
      </c>
      <c r="H24" s="17">
        <v>498.7</v>
      </c>
      <c r="I24" s="17">
        <v>507.6</v>
      </c>
      <c r="J24" s="17">
        <v>520.4</v>
      </c>
      <c r="K24" s="17">
        <v>533.4</v>
      </c>
      <c r="L24" s="90">
        <v>545.06966921718697</v>
      </c>
    </row>
    <row r="25" spans="1:12">
      <c r="A25" s="27" t="s">
        <v>21</v>
      </c>
      <c r="B25" s="102">
        <v>413.68784952621553</v>
      </c>
      <c r="C25" s="102">
        <v>392</v>
      </c>
      <c r="D25" s="17">
        <v>387.20523460629698</v>
      </c>
      <c r="E25" s="17">
        <v>395.2</v>
      </c>
      <c r="F25" s="17">
        <v>381.9</v>
      </c>
      <c r="G25" s="17">
        <v>390.2</v>
      </c>
      <c r="H25" s="17">
        <v>397.8</v>
      </c>
      <c r="I25" s="17">
        <v>403.7</v>
      </c>
      <c r="J25" s="17">
        <v>412.2</v>
      </c>
      <c r="K25" s="17">
        <v>420.7</v>
      </c>
      <c r="L25" s="90">
        <v>428.42951863372116</v>
      </c>
    </row>
    <row r="26" spans="1:12">
      <c r="A26" s="27" t="s">
        <v>22</v>
      </c>
      <c r="B26" s="102">
        <v>259.5</v>
      </c>
      <c r="C26" s="102">
        <v>227.8</v>
      </c>
      <c r="D26" s="17">
        <v>246</v>
      </c>
      <c r="E26" s="17">
        <v>244.6</v>
      </c>
      <c r="F26" s="17">
        <v>250.9</v>
      </c>
      <c r="G26" s="17">
        <v>268.10000000000002</v>
      </c>
      <c r="H26" s="17">
        <v>284.2</v>
      </c>
      <c r="I26" s="17">
        <v>296.3</v>
      </c>
      <c r="J26" s="17">
        <v>314</v>
      </c>
      <c r="K26" s="17">
        <v>331.9</v>
      </c>
      <c r="L26" s="90">
        <v>348.01415475606831</v>
      </c>
    </row>
    <row r="27" spans="1:12">
      <c r="A27" s="27" t="s">
        <v>23</v>
      </c>
      <c r="B27" s="102">
        <v>19</v>
      </c>
      <c r="C27" s="102">
        <v>25.4</v>
      </c>
      <c r="D27" s="17">
        <v>37.824891777295562</v>
      </c>
      <c r="E27" s="17">
        <v>45.6</v>
      </c>
      <c r="F27" s="17">
        <v>52.9</v>
      </c>
      <c r="G27" s="17">
        <v>58.1</v>
      </c>
      <c r="H27" s="17">
        <v>62.9</v>
      </c>
      <c r="I27" s="17">
        <v>66.599999999999994</v>
      </c>
      <c r="J27" s="17">
        <v>71.900000000000006</v>
      </c>
      <c r="K27" s="17">
        <v>77.236027288040304</v>
      </c>
      <c r="L27" s="90">
        <v>82.090936821584066</v>
      </c>
    </row>
    <row r="28" spans="1:12">
      <c r="A28" s="27" t="s">
        <v>24</v>
      </c>
      <c r="B28" s="102">
        <v>135.4</v>
      </c>
      <c r="C28" s="102">
        <v>162.19999999999999</v>
      </c>
      <c r="D28" s="17">
        <v>198</v>
      </c>
      <c r="E28" s="17">
        <v>194.4</v>
      </c>
      <c r="F28" s="17">
        <v>230.6</v>
      </c>
      <c r="G28" s="17">
        <v>237.2</v>
      </c>
      <c r="H28" s="17">
        <v>249.6</v>
      </c>
      <c r="I28" s="17">
        <v>261.10000000000002</v>
      </c>
      <c r="J28" s="17">
        <v>274.89999999999998</v>
      </c>
      <c r="K28" s="17">
        <v>288.5</v>
      </c>
      <c r="L28" s="90">
        <v>301.39999999999998</v>
      </c>
    </row>
    <row r="29" spans="1:12">
      <c r="A29" s="27" t="s">
        <v>25</v>
      </c>
      <c r="B29" s="102">
        <v>217.2</v>
      </c>
      <c r="C29" s="102">
        <v>287.89999999999998</v>
      </c>
      <c r="D29" s="17">
        <v>362.5318795546267</v>
      </c>
      <c r="E29" s="17">
        <v>421.4</v>
      </c>
      <c r="F29" s="17">
        <v>413.9</v>
      </c>
      <c r="G29" s="17">
        <v>438.40000000000003</v>
      </c>
      <c r="H29" s="17">
        <v>461.2</v>
      </c>
      <c r="I29" s="17">
        <v>478.5</v>
      </c>
      <c r="J29" s="17">
        <v>503.7</v>
      </c>
      <c r="K29" s="17">
        <v>529.1</v>
      </c>
      <c r="L29" s="90">
        <v>551.98358288056693</v>
      </c>
    </row>
    <row r="30" spans="1:12">
      <c r="A30" s="27" t="s">
        <v>26</v>
      </c>
      <c r="B30" s="102">
        <v>119.9</v>
      </c>
      <c r="C30" s="102">
        <v>165</v>
      </c>
      <c r="D30" s="17">
        <v>217.92791465494136</v>
      </c>
      <c r="E30" s="17">
        <v>258.89999999999998</v>
      </c>
      <c r="F30" s="17">
        <v>269</v>
      </c>
      <c r="G30" s="17">
        <v>285</v>
      </c>
      <c r="H30" s="17">
        <v>299.90000000000003</v>
      </c>
      <c r="I30" s="17">
        <v>311.2</v>
      </c>
      <c r="J30" s="17">
        <v>327.60000000000002</v>
      </c>
      <c r="K30" s="17">
        <v>344.2</v>
      </c>
      <c r="L30" s="90">
        <v>359.15988678604771</v>
      </c>
    </row>
    <row r="31" spans="1:12">
      <c r="A31" s="27" t="s">
        <v>27</v>
      </c>
      <c r="B31" s="102">
        <v>108.48755114340588</v>
      </c>
      <c r="C31" s="102">
        <v>187.6</v>
      </c>
      <c r="D31" s="17">
        <v>248.3</v>
      </c>
      <c r="E31" s="17">
        <v>280.3</v>
      </c>
      <c r="F31" s="17">
        <v>297.7</v>
      </c>
      <c r="G31" s="17">
        <v>309.5</v>
      </c>
      <c r="H31" s="17">
        <v>320.5</v>
      </c>
      <c r="I31" s="17">
        <v>328.9</v>
      </c>
      <c r="J31" s="17">
        <v>341.1</v>
      </c>
      <c r="K31" s="17">
        <v>353.3</v>
      </c>
      <c r="L31" s="90">
        <v>364.38046107207748</v>
      </c>
    </row>
    <row r="32" spans="1:12">
      <c r="A32" s="27" t="s">
        <v>28</v>
      </c>
      <c r="B32" s="102">
        <v>42.5</v>
      </c>
      <c r="C32" s="102">
        <v>77.3</v>
      </c>
      <c r="D32" s="17">
        <v>113.37208534505864</v>
      </c>
      <c r="E32" s="17">
        <v>137.30000000000001</v>
      </c>
      <c r="F32" s="17">
        <v>154.6</v>
      </c>
      <c r="G32" s="17">
        <v>161.30000000000001</v>
      </c>
      <c r="H32" s="17">
        <v>167.5</v>
      </c>
      <c r="I32" s="17">
        <v>172.2</v>
      </c>
      <c r="J32" s="17">
        <v>179</v>
      </c>
      <c r="K32" s="17">
        <v>185.9</v>
      </c>
      <c r="L32" s="90">
        <v>192.1319958817495</v>
      </c>
    </row>
    <row r="33" spans="1:12">
      <c r="A33" s="27" t="s">
        <v>29</v>
      </c>
      <c r="B33" s="102">
        <v>184.4</v>
      </c>
      <c r="C33" s="102">
        <v>189</v>
      </c>
      <c r="D33" s="17">
        <v>195.5</v>
      </c>
      <c r="E33" s="17">
        <v>178.5</v>
      </c>
      <c r="F33" s="17">
        <v>184.4</v>
      </c>
      <c r="G33" s="17">
        <v>191.1</v>
      </c>
      <c r="H33" s="17">
        <v>197.4</v>
      </c>
      <c r="I33" s="17">
        <v>202.2</v>
      </c>
      <c r="J33" s="17">
        <v>209.1</v>
      </c>
      <c r="K33" s="17">
        <v>216.1</v>
      </c>
      <c r="L33" s="90">
        <v>222.37333152828029</v>
      </c>
    </row>
    <row r="34" spans="1:12">
      <c r="A34" s="27" t="s">
        <v>30</v>
      </c>
      <c r="B34" s="102">
        <v>59.809528703241639</v>
      </c>
      <c r="C34" s="102">
        <v>96.5</v>
      </c>
      <c r="D34" s="17">
        <v>142.84322866807781</v>
      </c>
      <c r="E34" s="17">
        <v>199.2</v>
      </c>
      <c r="F34" s="17">
        <v>175.4</v>
      </c>
      <c r="G34" s="17">
        <v>188.20000000000002</v>
      </c>
      <c r="H34" s="17">
        <v>200.20000000000002</v>
      </c>
      <c r="I34" s="17">
        <v>209.3</v>
      </c>
      <c r="J34" s="17">
        <v>222.5</v>
      </c>
      <c r="K34" s="17">
        <v>235.8</v>
      </c>
      <c r="L34" s="90">
        <v>247.85106314491719</v>
      </c>
    </row>
    <row r="35" spans="1:12">
      <c r="A35" s="27" t="s">
        <v>31</v>
      </c>
      <c r="B35" s="102">
        <v>16.100000000000001</v>
      </c>
      <c r="C35" s="102">
        <v>23.2</v>
      </c>
      <c r="D35" s="17">
        <v>29.67373642849364</v>
      </c>
      <c r="E35" s="17">
        <v>38.200000000000003</v>
      </c>
      <c r="F35" s="17">
        <v>42.231945762799981</v>
      </c>
      <c r="G35" s="17">
        <v>45.9</v>
      </c>
      <c r="H35" s="17">
        <v>49.300000000000004</v>
      </c>
      <c r="I35" s="17">
        <v>51.9</v>
      </c>
      <c r="J35" s="17">
        <v>55.6</v>
      </c>
      <c r="K35" s="17">
        <v>59.422158586610095</v>
      </c>
      <c r="L35" s="90">
        <v>62.861155700953219</v>
      </c>
    </row>
    <row r="36" spans="1:12">
      <c r="A36" s="27" t="s">
        <v>32</v>
      </c>
      <c r="B36" s="102">
        <v>273.11507062713696</v>
      </c>
      <c r="C36" s="102">
        <v>266.2</v>
      </c>
      <c r="D36" s="17">
        <v>265.20314040921556</v>
      </c>
      <c r="E36" s="17">
        <v>238.8</v>
      </c>
      <c r="F36" s="17">
        <v>242.5</v>
      </c>
      <c r="G36" s="17">
        <v>248.8</v>
      </c>
      <c r="H36" s="17">
        <v>254.70000000000002</v>
      </c>
      <c r="I36" s="17">
        <v>259.2</v>
      </c>
      <c r="J36" s="17">
        <v>265.60000000000002</v>
      </c>
      <c r="K36" s="17">
        <v>272.16931186063925</v>
      </c>
      <c r="L36" s="90">
        <v>278.10138325226029</v>
      </c>
    </row>
    <row r="37" spans="1:12">
      <c r="A37" s="27" t="s">
        <v>33</v>
      </c>
      <c r="B37" s="102">
        <v>25.2</v>
      </c>
      <c r="C37" s="102">
        <v>29.4</v>
      </c>
      <c r="D37" s="17">
        <v>34.205849645311041</v>
      </c>
      <c r="E37" s="17">
        <v>35.299999999999997</v>
      </c>
      <c r="F37" s="17">
        <v>39</v>
      </c>
      <c r="G37" s="17">
        <v>40.5</v>
      </c>
      <c r="H37" s="17">
        <v>41.9</v>
      </c>
      <c r="I37" s="17">
        <v>43</v>
      </c>
      <c r="J37" s="17">
        <v>44.5</v>
      </c>
      <c r="K37" s="17">
        <v>46.1</v>
      </c>
      <c r="L37" s="90">
        <v>47.475860324586975</v>
      </c>
    </row>
    <row r="38" spans="1:12">
      <c r="A38" s="28"/>
      <c r="B38" s="114"/>
      <c r="C38" s="114"/>
      <c r="D38" s="16"/>
      <c r="E38" s="16"/>
      <c r="F38" s="16"/>
      <c r="G38" s="16"/>
      <c r="H38" s="16"/>
      <c r="I38" s="16"/>
      <c r="J38" s="16"/>
      <c r="K38" s="16"/>
      <c r="L38" s="91"/>
    </row>
    <row r="39" spans="1:12" s="42" customFormat="1">
      <c r="A39" s="29" t="s">
        <v>34</v>
      </c>
      <c r="B39" s="15">
        <v>644.48199999999997</v>
      </c>
      <c r="C39" s="15">
        <v>753.07</v>
      </c>
      <c r="D39" s="15">
        <v>836.81840628833265</v>
      </c>
      <c r="E39" s="15">
        <v>864.50268924000056</v>
      </c>
      <c r="F39" s="15">
        <v>844.38401955839231</v>
      </c>
      <c r="G39" s="15">
        <v>870.68969816144772</v>
      </c>
      <c r="H39" s="15">
        <v>892.41540797684002</v>
      </c>
      <c r="I39" s="15">
        <v>913.36860000720742</v>
      </c>
      <c r="J39" s="15">
        <v>941.59429327421003</v>
      </c>
      <c r="K39" s="15">
        <v>979.99081606196739</v>
      </c>
      <c r="L39" s="89">
        <v>1028.1927026405701</v>
      </c>
    </row>
    <row r="40" spans="1:12">
      <c r="A40" s="27" t="s">
        <v>35</v>
      </c>
      <c r="B40" s="17">
        <v>302.85199999999998</v>
      </c>
      <c r="C40" s="17">
        <v>372.43</v>
      </c>
      <c r="D40" s="17">
        <v>410.4</v>
      </c>
      <c r="E40" s="17">
        <v>429.4</v>
      </c>
      <c r="F40" s="17">
        <v>416.8</v>
      </c>
      <c r="G40" s="17">
        <v>425.91288826413648</v>
      </c>
      <c r="H40" s="17">
        <v>434.55769978511734</v>
      </c>
      <c r="I40" s="17">
        <v>442.49233777942334</v>
      </c>
      <c r="J40" s="17">
        <v>454.6972888201351</v>
      </c>
      <c r="K40" s="17">
        <v>472.83489142807821</v>
      </c>
      <c r="L40" s="90">
        <v>496.68624453350759</v>
      </c>
    </row>
    <row r="41" spans="1:12">
      <c r="A41" s="27" t="s">
        <v>36</v>
      </c>
      <c r="B41" s="17">
        <v>42.85</v>
      </c>
      <c r="C41" s="17">
        <v>54.38</v>
      </c>
      <c r="D41" s="17">
        <v>62.35</v>
      </c>
      <c r="E41" s="17">
        <v>66.2</v>
      </c>
      <c r="F41" s="17">
        <v>62.7</v>
      </c>
      <c r="G41" s="17">
        <v>69.184710775500946</v>
      </c>
      <c r="H41" s="17">
        <v>71.728342593794665</v>
      </c>
      <c r="I41" s="17">
        <v>74.292091165861521</v>
      </c>
      <c r="J41" s="17">
        <v>77.266606677170643</v>
      </c>
      <c r="K41" s="17">
        <v>80.825413045731764</v>
      </c>
      <c r="L41" s="90">
        <v>84.948937564174088</v>
      </c>
    </row>
    <row r="42" spans="1:12">
      <c r="A42" s="27" t="s">
        <v>37</v>
      </c>
      <c r="B42" s="17">
        <v>298.77999999999997</v>
      </c>
      <c r="C42" s="17">
        <v>326.26</v>
      </c>
      <c r="D42" s="17">
        <v>363.9</v>
      </c>
      <c r="E42" s="17">
        <v>368.8</v>
      </c>
      <c r="F42" s="17">
        <v>364.8</v>
      </c>
      <c r="G42" s="17">
        <v>375.59209912181041</v>
      </c>
      <c r="H42" s="17">
        <v>386.12936559792803</v>
      </c>
      <c r="I42" s="17">
        <v>396.58417106192263</v>
      </c>
      <c r="J42" s="17">
        <v>409.63039777690426</v>
      </c>
      <c r="K42" s="17">
        <v>426.33051158815744</v>
      </c>
      <c r="L42" s="90">
        <v>446.55752054288843</v>
      </c>
    </row>
    <row r="43" spans="1:12">
      <c r="A43" s="28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91"/>
    </row>
    <row r="44" spans="1:12" s="42" customFormat="1" ht="13.5" thickBot="1">
      <c r="A44" s="30" t="s">
        <v>38</v>
      </c>
      <c r="B44" s="31">
        <v>7900.1677986660534</v>
      </c>
      <c r="C44" s="31">
        <v>8189.37</v>
      </c>
      <c r="D44" s="31">
        <v>9301.9507604987411</v>
      </c>
      <c r="E44" s="31">
        <v>9837.4244625806496</v>
      </c>
      <c r="F44" s="31">
        <v>9805.4415651403197</v>
      </c>
      <c r="G44" s="31">
        <v>10326.872169411448</v>
      </c>
      <c r="H44" s="31">
        <v>10655.515705476841</v>
      </c>
      <c r="I44" s="31">
        <v>10944.538537757209</v>
      </c>
      <c r="J44" s="31">
        <v>11388.114704274209</v>
      </c>
      <c r="K44" s="31">
        <v>11822.413652561967</v>
      </c>
      <c r="L44" s="34">
        <v>12282.24341239057</v>
      </c>
    </row>
    <row r="45" spans="1:12" s="42" customFormat="1"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</row>
    <row r="46" spans="1:12" s="42" customFormat="1"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</row>
    <row r="47" spans="1:12" s="42" customFormat="1"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</row>
    <row r="48" spans="1:12" ht="13.5" thickBot="1">
      <c r="A48" s="40"/>
      <c r="D48" s="40"/>
      <c r="E48" s="40"/>
      <c r="F48" s="40"/>
      <c r="G48" s="40"/>
      <c r="H48" s="40"/>
      <c r="I48" s="40"/>
      <c r="J48" s="40"/>
      <c r="K48" s="40"/>
      <c r="L48" s="40"/>
    </row>
    <row r="49" spans="1:12">
      <c r="A49" s="24" t="s">
        <v>51</v>
      </c>
      <c r="B49" s="132" t="s">
        <v>69</v>
      </c>
      <c r="C49" s="135"/>
      <c r="D49" s="135"/>
      <c r="E49" s="135"/>
      <c r="F49" s="135"/>
      <c r="G49" s="135"/>
      <c r="H49" s="135"/>
      <c r="I49" s="135"/>
      <c r="J49" s="135"/>
      <c r="K49" s="135"/>
      <c r="L49" s="136"/>
    </row>
    <row r="50" spans="1:12">
      <c r="A50" s="25" t="s">
        <v>1</v>
      </c>
      <c r="B50" s="6" t="s">
        <v>53</v>
      </c>
      <c r="C50" s="6" t="s">
        <v>54</v>
      </c>
      <c r="D50" s="2" t="s">
        <v>55</v>
      </c>
      <c r="E50" s="2" t="s">
        <v>56</v>
      </c>
      <c r="F50" s="2" t="s">
        <v>57</v>
      </c>
      <c r="G50" s="2" t="s">
        <v>58</v>
      </c>
      <c r="H50" s="2" t="s">
        <v>59</v>
      </c>
      <c r="I50" s="2" t="s">
        <v>60</v>
      </c>
      <c r="J50" s="2" t="s">
        <v>82</v>
      </c>
      <c r="K50" s="2" t="s">
        <v>61</v>
      </c>
      <c r="L50" s="33" t="s">
        <v>62</v>
      </c>
    </row>
    <row r="51" spans="1:12">
      <c r="A51" s="29" t="s">
        <v>2</v>
      </c>
      <c r="B51" s="15">
        <f t="shared" ref="B51:B56" si="0">C3-B3</f>
        <v>-443.80000000000018</v>
      </c>
      <c r="C51" s="15">
        <f t="shared" ref="C51:K66" si="1">D3-C3</f>
        <v>264.59068754373993</v>
      </c>
      <c r="D51" s="15">
        <f t="shared" si="1"/>
        <v>156.82493676384183</v>
      </c>
      <c r="E51" s="15">
        <f>F3-E3</f>
        <v>-123.8156243075814</v>
      </c>
      <c r="F51" s="15">
        <f>G3-F3</f>
        <v>245.29284249999955</v>
      </c>
      <c r="G51" s="15">
        <f t="shared" si="1"/>
        <v>89.616992500000379</v>
      </c>
      <c r="H51" s="15">
        <f t="shared" si="1"/>
        <v>94.483872499999961</v>
      </c>
      <c r="I51" s="15">
        <f t="shared" si="1"/>
        <v>173.71071999999958</v>
      </c>
      <c r="J51" s="15">
        <f t="shared" si="1"/>
        <v>152.72654500000044</v>
      </c>
      <c r="K51" s="15">
        <f t="shared" si="1"/>
        <v>172.96042750000015</v>
      </c>
      <c r="L51" s="89">
        <f t="shared" ref="L51:L56" si="2">L3-F3</f>
        <v>928.79140000000007</v>
      </c>
    </row>
    <row r="52" spans="1:12">
      <c r="A52" s="27" t="s">
        <v>3</v>
      </c>
      <c r="B52" s="17">
        <f t="shared" si="0"/>
        <v>-24.395642710212996</v>
      </c>
      <c r="C52" s="17">
        <f>D4-C4</f>
        <v>16.177688565478348</v>
      </c>
      <c r="D52" s="17">
        <f t="shared" si="1"/>
        <v>11.14283812925467</v>
      </c>
      <c r="E52" s="17">
        <f t="shared" si="1"/>
        <v>3.7983211314173104</v>
      </c>
      <c r="F52" s="17">
        <f>G4-F4</f>
        <v>8.7333481612909338</v>
      </c>
      <c r="G52" s="17">
        <f t="shared" si="1"/>
        <v>7.2503205303047196</v>
      </c>
      <c r="H52" s="17">
        <f t="shared" si="1"/>
        <v>7.3779482540591061</v>
      </c>
      <c r="I52" s="17">
        <f t="shared" si="1"/>
        <v>9.0051929378629438</v>
      </c>
      <c r="J52" s="17">
        <f t="shared" si="1"/>
        <v>8.596842172721324</v>
      </c>
      <c r="K52" s="17">
        <f t="shared" si="1"/>
        <v>8.9932774256597554</v>
      </c>
      <c r="L52" s="90">
        <f t="shared" si="2"/>
        <v>49.956929481898783</v>
      </c>
    </row>
    <row r="53" spans="1:12">
      <c r="A53" s="27" t="s">
        <v>4</v>
      </c>
      <c r="B53" s="17">
        <f t="shared" si="0"/>
        <v>-102.94842555527026</v>
      </c>
      <c r="C53" s="17">
        <f>D5-C5</f>
        <v>-13.266401969515869</v>
      </c>
      <c r="D53" s="17">
        <f t="shared" si="1"/>
        <v>35.331366719261439</v>
      </c>
      <c r="E53" s="17">
        <f t="shared" si="1"/>
        <v>-36.360926866564341</v>
      </c>
      <c r="F53" s="17">
        <f>G5-F5</f>
        <v>53.101474650045702</v>
      </c>
      <c r="G53" s="17">
        <f t="shared" si="1"/>
        <v>22.300772817261418</v>
      </c>
      <c r="H53" s="17">
        <f t="shared" si="1"/>
        <v>22.661871003804777</v>
      </c>
      <c r="I53" s="17">
        <f t="shared" si="1"/>
        <v>25.937641946595591</v>
      </c>
      <c r="J53" s="17">
        <f t="shared" si="1"/>
        <v>25.200863234938083</v>
      </c>
      <c r="K53" s="17">
        <f t="shared" si="1"/>
        <v>25.926814079223846</v>
      </c>
      <c r="L53" s="90">
        <f t="shared" si="2"/>
        <v>175.12943773186942</v>
      </c>
    </row>
    <row r="54" spans="1:12">
      <c r="A54" s="27" t="s">
        <v>5</v>
      </c>
      <c r="B54" s="17">
        <f t="shared" si="0"/>
        <v>-283.16898942053876</v>
      </c>
      <c r="C54" s="17">
        <f>D6-C6</f>
        <v>219.49467419668781</v>
      </c>
      <c r="D54" s="17">
        <f t="shared" si="1"/>
        <v>68.789109584555717</v>
      </c>
      <c r="E54" s="17">
        <f t="shared" si="1"/>
        <v>-67.351604023005621</v>
      </c>
      <c r="F54" s="17">
        <f>G6-F6</f>
        <v>111.43056752344637</v>
      </c>
      <c r="G54" s="17">
        <f t="shared" si="1"/>
        <v>40.553632111435036</v>
      </c>
      <c r="H54" s="17">
        <f t="shared" si="1"/>
        <v>44.780573035608541</v>
      </c>
      <c r="I54" s="17">
        <f t="shared" si="1"/>
        <v>108.75068113170619</v>
      </c>
      <c r="J54" s="17">
        <f t="shared" si="1"/>
        <v>92.050749321173953</v>
      </c>
      <c r="K54" s="17">
        <f t="shared" si="1"/>
        <v>108.18242418453156</v>
      </c>
      <c r="L54" s="90">
        <f t="shared" si="2"/>
        <v>505.74862730790164</v>
      </c>
    </row>
    <row r="55" spans="1:12">
      <c r="A55" s="27" t="s">
        <v>6</v>
      </c>
      <c r="B55" s="17">
        <f t="shared" si="0"/>
        <v>-48.896886264103614</v>
      </c>
      <c r="C55" s="17">
        <f>D7-C7</f>
        <v>22.425574740547347</v>
      </c>
      <c r="D55" s="17">
        <f t="shared" si="1"/>
        <v>20.512367305949454</v>
      </c>
      <c r="E55" s="17">
        <f t="shared" si="1"/>
        <v>-20.92469346061381</v>
      </c>
      <c r="F55" s="17">
        <f>G7-F7</f>
        <v>51.137706987894262</v>
      </c>
      <c r="G55" s="17">
        <f t="shared" si="1"/>
        <v>8.3321479992299601</v>
      </c>
      <c r="H55" s="17">
        <f t="shared" si="1"/>
        <v>9.525464010496421</v>
      </c>
      <c r="I55" s="17">
        <f t="shared" si="1"/>
        <v>18.307717480971291</v>
      </c>
      <c r="J55" s="17">
        <f t="shared" si="1"/>
        <v>15.698297786183048</v>
      </c>
      <c r="K55" s="17">
        <f t="shared" si="1"/>
        <v>18.180819849463546</v>
      </c>
      <c r="L55" s="90">
        <f t="shared" si="2"/>
        <v>121.18215411423853</v>
      </c>
    </row>
    <row r="56" spans="1:12">
      <c r="A56" s="27" t="s">
        <v>7</v>
      </c>
      <c r="B56" s="17">
        <f t="shared" si="0"/>
        <v>15.609943950125547</v>
      </c>
      <c r="C56" s="17">
        <f>D8-C8</f>
        <v>19.759152010541797</v>
      </c>
      <c r="D56" s="17">
        <f t="shared" si="1"/>
        <v>21.049255024821122</v>
      </c>
      <c r="E56" s="17">
        <f t="shared" si="1"/>
        <v>-2.9767210888152249</v>
      </c>
      <c r="F56" s="17">
        <f>G8-F8</f>
        <v>20.889745177322041</v>
      </c>
      <c r="G56" s="17">
        <f t="shared" si="1"/>
        <v>11.180119041769984</v>
      </c>
      <c r="H56" s="17">
        <f t="shared" si="1"/>
        <v>10.138016196030492</v>
      </c>
      <c r="I56" s="17">
        <f t="shared" si="1"/>
        <v>11.709486502863399</v>
      </c>
      <c r="J56" s="17">
        <f t="shared" si="1"/>
        <v>11.179792484984063</v>
      </c>
      <c r="K56" s="17">
        <f t="shared" si="1"/>
        <v>11.677091961122073</v>
      </c>
      <c r="L56" s="90">
        <f t="shared" si="2"/>
        <v>76.774251364092052</v>
      </c>
    </row>
    <row r="57" spans="1:12">
      <c r="A57" s="32"/>
      <c r="B57" s="87"/>
      <c r="C57" s="87"/>
      <c r="D57" s="87"/>
      <c r="E57" s="88"/>
      <c r="F57" s="87"/>
      <c r="G57" s="87"/>
      <c r="H57" s="87"/>
      <c r="I57" s="87"/>
      <c r="J57" s="87"/>
      <c r="K57" s="87"/>
      <c r="L57" s="91"/>
    </row>
    <row r="58" spans="1:12">
      <c r="A58" s="29" t="s">
        <v>8</v>
      </c>
      <c r="B58" s="15">
        <f t="shared" ref="B58:C60" si="3">C10-B10</f>
        <v>189.89999999999998</v>
      </c>
      <c r="C58" s="15">
        <f t="shared" si="3"/>
        <v>208.04999999999995</v>
      </c>
      <c r="D58" s="15">
        <f t="shared" si="1"/>
        <v>94.466666666667606</v>
      </c>
      <c r="E58" s="15">
        <f t="shared" si="1"/>
        <v>22.599999999999227</v>
      </c>
      <c r="F58" s="15">
        <f>G10-F10</f>
        <v>78.482969583333443</v>
      </c>
      <c r="G58" s="15">
        <f t="shared" si="1"/>
        <v>35.976868749999767</v>
      </c>
      <c r="H58" s="15">
        <f t="shared" si="1"/>
        <v>24.161882750000132</v>
      </c>
      <c r="I58" s="15">
        <f t="shared" si="1"/>
        <v>42.303378249999696</v>
      </c>
      <c r="J58" s="15">
        <f t="shared" si="1"/>
        <v>46.434815500000241</v>
      </c>
      <c r="K58" s="15">
        <f t="shared" si="1"/>
        <v>53.604778249999981</v>
      </c>
      <c r="L58" s="89">
        <f>L10-F10</f>
        <v>280.96469308333326</v>
      </c>
    </row>
    <row r="59" spans="1:12">
      <c r="A59" s="27" t="s">
        <v>9</v>
      </c>
      <c r="B59" s="17">
        <f t="shared" si="3"/>
        <v>67.486318087090638</v>
      </c>
      <c r="C59" s="17">
        <f t="shared" si="3"/>
        <v>49.842027747181191</v>
      </c>
      <c r="D59" s="17">
        <f t="shared" si="1"/>
        <v>18.20378175666724</v>
      </c>
      <c r="E59" s="17">
        <f t="shared" si="1"/>
        <v>-13.31246936141622</v>
      </c>
      <c r="F59" s="17">
        <f>G11-F11</f>
        <v>40.54059132686973</v>
      </c>
      <c r="G59" s="17">
        <f t="shared" si="1"/>
        <v>7.2270961677548939</v>
      </c>
      <c r="H59" s="17">
        <f t="shared" si="1"/>
        <v>3.8680842988671884</v>
      </c>
      <c r="I59" s="17">
        <f t="shared" si="1"/>
        <v>7.6262875818592875</v>
      </c>
      <c r="J59" s="17">
        <f t="shared" si="1"/>
        <v>12.849965152519758</v>
      </c>
      <c r="K59" s="17">
        <f t="shared" si="1"/>
        <v>16.706415551877967</v>
      </c>
      <c r="L59" s="90">
        <f>L11-F11</f>
        <v>88.818440079748825</v>
      </c>
    </row>
    <row r="60" spans="1:12">
      <c r="A60" s="27" t="s">
        <v>10</v>
      </c>
      <c r="B60" s="17">
        <f t="shared" si="3"/>
        <v>122.41368191290942</v>
      </c>
      <c r="C60" s="17">
        <f t="shared" si="3"/>
        <v>158.25797225281877</v>
      </c>
      <c r="D60" s="17">
        <f t="shared" si="1"/>
        <v>76.130500595791773</v>
      </c>
      <c r="E60" s="17">
        <f t="shared" si="1"/>
        <v>36.016472427125564</v>
      </c>
      <c r="F60" s="17">
        <f>G12-F12</f>
        <v>37.920759504962007</v>
      </c>
      <c r="G60" s="17">
        <f t="shared" si="1"/>
        <v>28.749772582244987</v>
      </c>
      <c r="H60" s="17">
        <f t="shared" si="1"/>
        <v>20.293798451132943</v>
      </c>
      <c r="I60" s="17">
        <f t="shared" si="1"/>
        <v>34.677090668140409</v>
      </c>
      <c r="J60" s="17">
        <f t="shared" si="1"/>
        <v>33.584850347480483</v>
      </c>
      <c r="K60" s="17">
        <f t="shared" si="1"/>
        <v>36.8983626981219</v>
      </c>
      <c r="L60" s="90">
        <f>L12-F12</f>
        <v>192.12463425208273</v>
      </c>
    </row>
    <row r="61" spans="1:12">
      <c r="A61" s="32"/>
      <c r="B61" s="87"/>
      <c r="C61" s="87"/>
      <c r="D61" s="87"/>
      <c r="E61" s="88"/>
      <c r="F61" s="87"/>
      <c r="G61" s="87"/>
      <c r="H61" s="87"/>
      <c r="I61" s="87"/>
      <c r="J61" s="87"/>
      <c r="K61" s="87"/>
      <c r="L61" s="91"/>
    </row>
    <row r="62" spans="1:12">
      <c r="A62" s="29" t="s">
        <v>11</v>
      </c>
      <c r="B62" s="15">
        <f t="shared" ref="B62:C67" si="4">C14-B14</f>
        <v>108.41420133394695</v>
      </c>
      <c r="C62" s="15">
        <f t="shared" si="4"/>
        <v>149.5</v>
      </c>
      <c r="D62" s="15">
        <f t="shared" si="1"/>
        <v>36.299999999999955</v>
      </c>
      <c r="E62" s="15">
        <f t="shared" si="1"/>
        <v>30.841666666667152</v>
      </c>
      <c r="F62" s="15">
        <f t="shared" ref="F62:F69" si="5">G14-F14</f>
        <v>31.700293333332979</v>
      </c>
      <c r="G62" s="15">
        <f t="shared" si="1"/>
        <v>44.924624999999992</v>
      </c>
      <c r="H62" s="15">
        <f t="shared" si="1"/>
        <v>43.538407499999721</v>
      </c>
      <c r="I62" s="15">
        <f t="shared" si="1"/>
        <v>48.990825000000086</v>
      </c>
      <c r="J62" s="15">
        <f t="shared" si="1"/>
        <v>44.996239999999716</v>
      </c>
      <c r="K62" s="15">
        <f t="shared" si="1"/>
        <v>47.572142500000382</v>
      </c>
      <c r="L62" s="89">
        <f t="shared" ref="L62:L69" si="6">L14-F14</f>
        <v>261.72253333333288</v>
      </c>
    </row>
    <row r="63" spans="1:12">
      <c r="A63" s="27" t="s">
        <v>12</v>
      </c>
      <c r="B63" s="17">
        <f t="shared" si="4"/>
        <v>15.099763345790507</v>
      </c>
      <c r="C63" s="17">
        <f t="shared" si="4"/>
        <v>23.5</v>
      </c>
      <c r="D63" s="17">
        <f t="shared" si="1"/>
        <v>-8.5</v>
      </c>
      <c r="E63" s="17">
        <f t="shared" si="1"/>
        <v>9.7000000000000028</v>
      </c>
      <c r="F63" s="17">
        <f t="shared" si="5"/>
        <v>3.3841475959571454</v>
      </c>
      <c r="G63" s="17">
        <f t="shared" si="1"/>
        <v>8.3869389365065672</v>
      </c>
      <c r="H63" s="17">
        <f t="shared" si="1"/>
        <v>8.1192645453810997</v>
      </c>
      <c r="I63" s="17">
        <f t="shared" si="1"/>
        <v>9.1126899722472388</v>
      </c>
      <c r="J63" s="17">
        <f t="shared" si="1"/>
        <v>8.3729249680442024</v>
      </c>
      <c r="K63" s="17">
        <f t="shared" si="1"/>
        <v>8.8303561991627362</v>
      </c>
      <c r="L63" s="90">
        <f t="shared" si="6"/>
        <v>46.20632221729899</v>
      </c>
    </row>
    <row r="64" spans="1:12">
      <c r="A64" s="27" t="s">
        <v>13</v>
      </c>
      <c r="B64" s="17">
        <f t="shared" si="4"/>
        <v>12.244697324898823</v>
      </c>
      <c r="C64" s="17">
        <f t="shared" si="4"/>
        <v>27.099999999999994</v>
      </c>
      <c r="D64" s="17">
        <f t="shared" si="1"/>
        <v>11</v>
      </c>
      <c r="E64" s="17">
        <f t="shared" si="1"/>
        <v>4.2999999999999972</v>
      </c>
      <c r="F64" s="17">
        <f t="shared" si="5"/>
        <v>7.0311997823499297</v>
      </c>
      <c r="G64" s="17">
        <f t="shared" si="1"/>
        <v>7.2729707551099239</v>
      </c>
      <c r="H64" s="17">
        <f t="shared" si="1"/>
        <v>6.1746802491861104</v>
      </c>
      <c r="I64" s="17">
        <f t="shared" si="1"/>
        <v>4.5708956142442787</v>
      </c>
      <c r="J64" s="17">
        <f t="shared" si="1"/>
        <v>4.2825510620423017</v>
      </c>
      <c r="K64" s="17">
        <f t="shared" si="1"/>
        <v>4.4716599792827481</v>
      </c>
      <c r="L64" s="90">
        <f t="shared" si="6"/>
        <v>33.803957442215292</v>
      </c>
    </row>
    <row r="65" spans="1:12">
      <c r="A65" s="27" t="s">
        <v>14</v>
      </c>
      <c r="B65" s="17">
        <f t="shared" si="4"/>
        <v>3.4697406632576104</v>
      </c>
      <c r="C65" s="17">
        <f t="shared" si="4"/>
        <v>6.5999999999999979</v>
      </c>
      <c r="D65" s="17">
        <f t="shared" si="1"/>
        <v>2.6000000000000014</v>
      </c>
      <c r="E65" s="17">
        <f t="shared" si="1"/>
        <v>0.89999999999999858</v>
      </c>
      <c r="F65" s="17">
        <f t="shared" si="5"/>
        <v>3.2244000595398248</v>
      </c>
      <c r="G65" s="17">
        <f t="shared" si="1"/>
        <v>0.74286295192688456</v>
      </c>
      <c r="H65" s="17">
        <f t="shared" si="1"/>
        <v>0.71613729434979589</v>
      </c>
      <c r="I65" s="17">
        <f t="shared" si="1"/>
        <v>0.81627407875051006</v>
      </c>
      <c r="J65" s="17">
        <f t="shared" si="1"/>
        <v>0.74190856306347541</v>
      </c>
      <c r="K65" s="17">
        <f t="shared" si="1"/>
        <v>0.78821881974501906</v>
      </c>
      <c r="L65" s="90">
        <f t="shared" si="6"/>
        <v>7.0298017673755098</v>
      </c>
    </row>
    <row r="66" spans="1:12">
      <c r="A66" s="27" t="s">
        <v>15</v>
      </c>
      <c r="B66" s="17">
        <f t="shared" si="4"/>
        <v>19.100000000000001</v>
      </c>
      <c r="C66" s="17">
        <f t="shared" si="4"/>
        <v>20.5</v>
      </c>
      <c r="D66" s="17">
        <f t="shared" si="1"/>
        <v>8.5999999999999943</v>
      </c>
      <c r="E66" s="17">
        <f t="shared" si="1"/>
        <v>3.9000000000000057</v>
      </c>
      <c r="F66" s="17">
        <f t="shared" si="5"/>
        <v>6.0150537310850609</v>
      </c>
      <c r="G66" s="17">
        <f t="shared" si="1"/>
        <v>5.7282585504529777</v>
      </c>
      <c r="H66" s="17">
        <f t="shared" si="1"/>
        <v>5.5856249480087001</v>
      </c>
      <c r="I66" s="17">
        <f t="shared" si="1"/>
        <v>5.9009983258823127</v>
      </c>
      <c r="J66" s="17">
        <f t="shared" si="1"/>
        <v>5.6205228818671742</v>
      </c>
      <c r="K66" s="17">
        <f t="shared" si="1"/>
        <v>5.7203370537334024</v>
      </c>
      <c r="L66" s="90">
        <f t="shared" si="6"/>
        <v>34.570795491029628</v>
      </c>
    </row>
    <row r="67" spans="1:12">
      <c r="A67" s="27" t="s">
        <v>16</v>
      </c>
      <c r="B67" s="17">
        <f t="shared" si="4"/>
        <v>3.1999999999999993</v>
      </c>
      <c r="C67" s="17">
        <f t="shared" si="4"/>
        <v>4.1999999999999993</v>
      </c>
      <c r="D67" s="17">
        <f t="shared" ref="D67:K67" si="7">E19-D19</f>
        <v>-1.0333333333333314</v>
      </c>
      <c r="E67" s="17">
        <f t="shared" si="7"/>
        <v>1.4333333333333336</v>
      </c>
      <c r="F67" s="17">
        <f t="shared" si="5"/>
        <v>1.576917170139815</v>
      </c>
      <c r="G67" s="17">
        <f t="shared" si="7"/>
        <v>1.2682416256754792</v>
      </c>
      <c r="H67" s="17">
        <f t="shared" si="7"/>
        <v>1.2324762452746327</v>
      </c>
      <c r="I67" s="17">
        <f t="shared" si="7"/>
        <v>1.360969993778756</v>
      </c>
      <c r="J67" s="17">
        <f t="shared" si="7"/>
        <v>1.2643809677953719</v>
      </c>
      <c r="K67" s="17">
        <f t="shared" si="7"/>
        <v>1.3226467504558315</v>
      </c>
      <c r="L67" s="90">
        <f t="shared" si="6"/>
        <v>8.0256327531198863</v>
      </c>
    </row>
    <row r="68" spans="1:12">
      <c r="A68" s="27" t="s">
        <v>17</v>
      </c>
      <c r="B68" s="17">
        <f t="shared" ref="B68:K83" si="8">C20-B20</f>
        <v>7.1000000000000014</v>
      </c>
      <c r="C68" s="17">
        <f t="shared" si="8"/>
        <v>13.099999999999994</v>
      </c>
      <c r="D68" s="17">
        <f t="shared" si="8"/>
        <v>1</v>
      </c>
      <c r="E68" s="17">
        <f t="shared" si="8"/>
        <v>-1.2999999999999972</v>
      </c>
      <c r="F68" s="17">
        <f t="shared" si="5"/>
        <v>4.5818206913203596</v>
      </c>
      <c r="G68" s="17">
        <f t="shared" si="8"/>
        <v>2.2159158088332447</v>
      </c>
      <c r="H68" s="17">
        <f t="shared" si="8"/>
        <v>4.1021057137791672</v>
      </c>
      <c r="I68" s="17">
        <f t="shared" si="8"/>
        <v>2.6120614321706057</v>
      </c>
      <c r="J68" s="17">
        <f t="shared" si="8"/>
        <v>2.2509903777559828</v>
      </c>
      <c r="K68" s="17">
        <f t="shared" si="8"/>
        <v>2.5043839282032536</v>
      </c>
      <c r="L68" s="90">
        <f t="shared" si="6"/>
        <v>18.267277952062614</v>
      </c>
    </row>
    <row r="69" spans="1:12">
      <c r="A69" s="27" t="s">
        <v>18</v>
      </c>
      <c r="B69" s="17">
        <f t="shared" si="8"/>
        <v>48.199999999999989</v>
      </c>
      <c r="C69" s="17">
        <f t="shared" si="8"/>
        <v>54.5</v>
      </c>
      <c r="D69" s="17">
        <f t="shared" si="8"/>
        <v>22.600000000000023</v>
      </c>
      <c r="E69" s="17">
        <f t="shared" si="8"/>
        <v>11.941666666667231</v>
      </c>
      <c r="F69" s="17">
        <f t="shared" si="5"/>
        <v>5.8867543029407443</v>
      </c>
      <c r="G69" s="17">
        <f t="shared" si="8"/>
        <v>19.30943637149494</v>
      </c>
      <c r="H69" s="17">
        <f t="shared" si="8"/>
        <v>17.608118504020126</v>
      </c>
      <c r="I69" s="17">
        <f t="shared" si="8"/>
        <v>24.616935582926601</v>
      </c>
      <c r="J69" s="17">
        <f t="shared" si="8"/>
        <v>22.46296117943092</v>
      </c>
      <c r="K69" s="17">
        <f t="shared" si="8"/>
        <v>23.934539769417484</v>
      </c>
      <c r="L69" s="90">
        <f t="shared" si="6"/>
        <v>113.81874571023081</v>
      </c>
    </row>
    <row r="70" spans="1:12">
      <c r="A70" s="32"/>
      <c r="B70" s="87"/>
      <c r="C70" s="87"/>
      <c r="D70" s="87"/>
      <c r="E70" s="88"/>
      <c r="F70" s="87"/>
      <c r="G70" s="87"/>
      <c r="H70" s="87"/>
      <c r="I70" s="87"/>
      <c r="J70" s="87"/>
      <c r="K70" s="87"/>
      <c r="L70" s="91"/>
    </row>
    <row r="71" spans="1:12">
      <c r="A71" s="29" t="s">
        <v>19</v>
      </c>
      <c r="B71" s="15">
        <f t="shared" si="8"/>
        <v>326.09999999999991</v>
      </c>
      <c r="C71" s="15">
        <f t="shared" si="8"/>
        <v>406.69166666666797</v>
      </c>
      <c r="D71" s="15">
        <f t="shared" si="8"/>
        <v>220.23948236640172</v>
      </c>
      <c r="E71" s="15">
        <f t="shared" si="8"/>
        <v>58.468063215524126</v>
      </c>
      <c r="F71" s="15">
        <f t="shared" ref="F71:F85" si="9">G23-F23</f>
        <v>139.64882025140469</v>
      </c>
      <c r="G71" s="15">
        <f t="shared" si="8"/>
        <v>136.39934000000176</v>
      </c>
      <c r="H71" s="15">
        <f t="shared" si="8"/>
        <v>105.88547749999998</v>
      </c>
      <c r="I71" s="15">
        <f t="shared" si="8"/>
        <v>150.34555</v>
      </c>
      <c r="J71" s="15">
        <f>K23-J23</f>
        <v>151.74482499999976</v>
      </c>
      <c r="K71" s="15">
        <f t="shared" si="8"/>
        <v>137.49052499999971</v>
      </c>
      <c r="L71" s="89">
        <f t="shared" ref="L71:L85" si="10">L23-F23</f>
        <v>821.5145377514059</v>
      </c>
    </row>
    <row r="72" spans="1:12">
      <c r="A72" s="27" t="s">
        <v>20</v>
      </c>
      <c r="B72" s="17">
        <f t="shared" si="8"/>
        <v>70.899999999999977</v>
      </c>
      <c r="C72" s="17">
        <f t="shared" si="8"/>
        <v>57.600000000000023</v>
      </c>
      <c r="D72" s="17">
        <f t="shared" si="8"/>
        <v>31.100000000000023</v>
      </c>
      <c r="E72" s="17">
        <f t="shared" si="8"/>
        <v>-9</v>
      </c>
      <c r="F72" s="17">
        <f t="shared" si="9"/>
        <v>12.5</v>
      </c>
      <c r="G72" s="17">
        <f t="shared" si="8"/>
        <v>11.599999999999966</v>
      </c>
      <c r="H72" s="17">
        <f t="shared" si="8"/>
        <v>8.9000000000000341</v>
      </c>
      <c r="I72" s="17">
        <f t="shared" si="8"/>
        <v>12.799999999999955</v>
      </c>
      <c r="J72" s="17">
        <f t="shared" si="8"/>
        <v>13</v>
      </c>
      <c r="K72" s="17">
        <f t="shared" si="8"/>
        <v>11.669669217186993</v>
      </c>
      <c r="L72" s="90">
        <f t="shared" si="10"/>
        <v>70.469669217186947</v>
      </c>
    </row>
    <row r="73" spans="1:12">
      <c r="A73" s="27" t="s">
        <v>21</v>
      </c>
      <c r="B73" s="17">
        <f t="shared" si="8"/>
        <v>-21.68784952621553</v>
      </c>
      <c r="C73" s="17">
        <f t="shared" si="8"/>
        <v>-4.7947653937030168</v>
      </c>
      <c r="D73" s="17">
        <f t="shared" si="8"/>
        <v>7.9947653937030054</v>
      </c>
      <c r="E73" s="17">
        <f t="shared" si="8"/>
        <v>-13.300000000000011</v>
      </c>
      <c r="F73" s="17">
        <f t="shared" si="9"/>
        <v>8.3000000000000114</v>
      </c>
      <c r="G73" s="17">
        <f t="shared" si="8"/>
        <v>7.6000000000000227</v>
      </c>
      <c r="H73" s="17">
        <f t="shared" si="8"/>
        <v>5.8999999999999773</v>
      </c>
      <c r="I73" s="17">
        <f t="shared" si="8"/>
        <v>8.5</v>
      </c>
      <c r="J73" s="17">
        <f t="shared" si="8"/>
        <v>8.5</v>
      </c>
      <c r="K73" s="17">
        <f t="shared" si="8"/>
        <v>7.7295186337211703</v>
      </c>
      <c r="L73" s="90">
        <f t="shared" si="10"/>
        <v>46.529518633721182</v>
      </c>
    </row>
    <row r="74" spans="1:12">
      <c r="A74" s="27" t="s">
        <v>22</v>
      </c>
      <c r="B74" s="17">
        <f t="shared" si="8"/>
        <v>-31.699999999999989</v>
      </c>
      <c r="C74" s="17">
        <f t="shared" si="8"/>
        <v>18.199999999999989</v>
      </c>
      <c r="D74" s="17">
        <f t="shared" si="8"/>
        <v>-1.4000000000000057</v>
      </c>
      <c r="E74" s="17">
        <f t="shared" si="8"/>
        <v>6.3000000000000114</v>
      </c>
      <c r="F74" s="17">
        <f t="shared" si="9"/>
        <v>17.200000000000017</v>
      </c>
      <c r="G74" s="17">
        <f t="shared" si="8"/>
        <v>16.099999999999966</v>
      </c>
      <c r="H74" s="17">
        <f t="shared" si="8"/>
        <v>12.100000000000023</v>
      </c>
      <c r="I74" s="17">
        <f t="shared" si="8"/>
        <v>17.699999999999989</v>
      </c>
      <c r="J74" s="17">
        <f t="shared" si="8"/>
        <v>17.899999999999977</v>
      </c>
      <c r="K74" s="17">
        <f t="shared" si="8"/>
        <v>16.114154756068331</v>
      </c>
      <c r="L74" s="90">
        <f t="shared" si="10"/>
        <v>97.114154756068302</v>
      </c>
    </row>
    <row r="75" spans="1:12">
      <c r="A75" s="27" t="s">
        <v>23</v>
      </c>
      <c r="B75" s="17">
        <f t="shared" si="8"/>
        <v>6.3999999999999986</v>
      </c>
      <c r="C75" s="17">
        <f t="shared" si="8"/>
        <v>12.424891777295564</v>
      </c>
      <c r="D75" s="17">
        <f t="shared" si="8"/>
        <v>7.7751082227044392</v>
      </c>
      <c r="E75" s="17">
        <f t="shared" si="8"/>
        <v>7.2999999999999972</v>
      </c>
      <c r="F75" s="17">
        <f t="shared" si="9"/>
        <v>5.2000000000000028</v>
      </c>
      <c r="G75" s="17">
        <f t="shared" si="8"/>
        <v>4.7999999999999972</v>
      </c>
      <c r="H75" s="17">
        <f t="shared" si="8"/>
        <v>3.6999999999999957</v>
      </c>
      <c r="I75" s="17">
        <f t="shared" si="8"/>
        <v>5.3000000000000114</v>
      </c>
      <c r="J75" s="17">
        <f t="shared" si="8"/>
        <v>5.3360272880402988</v>
      </c>
      <c r="K75" s="17">
        <f t="shared" si="8"/>
        <v>4.8549095335437613</v>
      </c>
      <c r="L75" s="90">
        <f t="shared" si="10"/>
        <v>29.190936821584067</v>
      </c>
    </row>
    <row r="76" spans="1:12">
      <c r="A76" s="27" t="s">
        <v>24</v>
      </c>
      <c r="B76" s="17">
        <f t="shared" si="8"/>
        <v>26.799999999999983</v>
      </c>
      <c r="C76" s="17">
        <f t="shared" si="8"/>
        <v>35.800000000000011</v>
      </c>
      <c r="D76" s="17">
        <f t="shared" si="8"/>
        <v>-3.5999999999999943</v>
      </c>
      <c r="E76" s="17">
        <f t="shared" si="8"/>
        <v>36.199999999999989</v>
      </c>
      <c r="F76" s="17">
        <f t="shared" si="9"/>
        <v>6.5999999999999943</v>
      </c>
      <c r="G76" s="17">
        <f t="shared" si="8"/>
        <v>12.400000000000006</v>
      </c>
      <c r="H76" s="17">
        <f t="shared" si="8"/>
        <v>11.500000000000028</v>
      </c>
      <c r="I76" s="17">
        <f t="shared" si="8"/>
        <v>13.799999999999955</v>
      </c>
      <c r="J76" s="17">
        <f t="shared" si="8"/>
        <v>13.600000000000023</v>
      </c>
      <c r="K76" s="17">
        <f t="shared" si="8"/>
        <v>12.899999999999977</v>
      </c>
      <c r="L76" s="90">
        <f t="shared" si="10"/>
        <v>70.799999999999983</v>
      </c>
    </row>
    <row r="77" spans="1:12">
      <c r="A77" s="27" t="s">
        <v>25</v>
      </c>
      <c r="B77" s="17">
        <f t="shared" si="8"/>
        <v>70.699999999999989</v>
      </c>
      <c r="C77" s="17">
        <f t="shared" si="8"/>
        <v>74.631879554626721</v>
      </c>
      <c r="D77" s="17">
        <f t="shared" si="8"/>
        <v>58.868120445373279</v>
      </c>
      <c r="E77" s="17">
        <f t="shared" si="8"/>
        <v>-7.5</v>
      </c>
      <c r="F77" s="17">
        <f t="shared" si="9"/>
        <v>24.500000000000057</v>
      </c>
      <c r="G77" s="17">
        <f t="shared" si="8"/>
        <v>22.799999999999955</v>
      </c>
      <c r="H77" s="17">
        <f t="shared" si="8"/>
        <v>17.300000000000011</v>
      </c>
      <c r="I77" s="17">
        <f t="shared" si="8"/>
        <v>25.199999999999989</v>
      </c>
      <c r="J77" s="17">
        <f t="shared" si="8"/>
        <v>25.400000000000034</v>
      </c>
      <c r="K77" s="17">
        <f t="shared" si="8"/>
        <v>22.883582880566905</v>
      </c>
      <c r="L77" s="90">
        <f t="shared" si="10"/>
        <v>138.08358288056695</v>
      </c>
    </row>
    <row r="78" spans="1:12">
      <c r="A78" s="27" t="s">
        <v>26</v>
      </c>
      <c r="B78" s="17">
        <f t="shared" si="8"/>
        <v>45.099999999999994</v>
      </c>
      <c r="C78" s="17">
        <f t="shared" si="8"/>
        <v>52.927914654941361</v>
      </c>
      <c r="D78" s="17">
        <f t="shared" si="8"/>
        <v>40.972085345058616</v>
      </c>
      <c r="E78" s="17">
        <f t="shared" si="8"/>
        <v>10.100000000000023</v>
      </c>
      <c r="F78" s="17">
        <f t="shared" si="9"/>
        <v>16</v>
      </c>
      <c r="G78" s="17">
        <f t="shared" si="8"/>
        <v>14.900000000000034</v>
      </c>
      <c r="H78" s="17">
        <f t="shared" si="8"/>
        <v>11.299999999999955</v>
      </c>
      <c r="I78" s="17">
        <f t="shared" si="8"/>
        <v>16.400000000000034</v>
      </c>
      <c r="J78" s="17">
        <f t="shared" si="8"/>
        <v>16.599999999999966</v>
      </c>
      <c r="K78" s="17">
        <f t="shared" si="8"/>
        <v>14.959886786047718</v>
      </c>
      <c r="L78" s="90">
        <f t="shared" si="10"/>
        <v>90.159886786047707</v>
      </c>
    </row>
    <row r="79" spans="1:12">
      <c r="A79" s="27" t="s">
        <v>27</v>
      </c>
      <c r="B79" s="17">
        <f t="shared" si="8"/>
        <v>79.112448856594114</v>
      </c>
      <c r="C79" s="17">
        <f t="shared" si="8"/>
        <v>60.700000000000017</v>
      </c>
      <c r="D79" s="17">
        <f t="shared" si="8"/>
        <v>32</v>
      </c>
      <c r="E79" s="17">
        <f t="shared" si="8"/>
        <v>17.399999999999977</v>
      </c>
      <c r="F79" s="17">
        <f t="shared" si="9"/>
        <v>11.800000000000011</v>
      </c>
      <c r="G79" s="17">
        <f t="shared" si="8"/>
        <v>11</v>
      </c>
      <c r="H79" s="17">
        <f t="shared" si="8"/>
        <v>8.3999999999999773</v>
      </c>
      <c r="I79" s="17">
        <f t="shared" si="8"/>
        <v>12.200000000000045</v>
      </c>
      <c r="J79" s="17">
        <f t="shared" si="8"/>
        <v>12.199999999999989</v>
      </c>
      <c r="K79" s="17">
        <f t="shared" si="8"/>
        <v>11.080461072077469</v>
      </c>
      <c r="L79" s="90">
        <f t="shared" si="10"/>
        <v>66.680461072077492</v>
      </c>
    </row>
    <row r="80" spans="1:12">
      <c r="A80" s="27" t="s">
        <v>28</v>
      </c>
      <c r="B80" s="17">
        <f t="shared" si="8"/>
        <v>34.799999999999997</v>
      </c>
      <c r="C80" s="17">
        <f t="shared" si="8"/>
        <v>36.072085345058639</v>
      </c>
      <c r="D80" s="17">
        <f t="shared" si="8"/>
        <v>23.927914654941375</v>
      </c>
      <c r="E80" s="17">
        <f t="shared" si="8"/>
        <v>17.299999999999983</v>
      </c>
      <c r="F80" s="17">
        <f t="shared" si="9"/>
        <v>6.7000000000000171</v>
      </c>
      <c r="G80" s="17">
        <f t="shared" si="8"/>
        <v>6.1999999999999886</v>
      </c>
      <c r="H80" s="17">
        <f t="shared" si="8"/>
        <v>4.6999999999999886</v>
      </c>
      <c r="I80" s="17">
        <f t="shared" si="8"/>
        <v>6.8000000000000114</v>
      </c>
      <c r="J80" s="17">
        <f t="shared" si="8"/>
        <v>6.9000000000000057</v>
      </c>
      <c r="K80" s="17">
        <f t="shared" si="8"/>
        <v>6.2319958817494978</v>
      </c>
      <c r="L80" s="90">
        <f t="shared" si="10"/>
        <v>37.531995881749509</v>
      </c>
    </row>
    <row r="81" spans="1:12">
      <c r="A81" s="27" t="s">
        <v>29</v>
      </c>
      <c r="B81" s="17">
        <f t="shared" si="8"/>
        <v>4.5999999999999943</v>
      </c>
      <c r="C81" s="17">
        <f t="shared" si="8"/>
        <v>6.5</v>
      </c>
      <c r="D81" s="17">
        <f t="shared" si="8"/>
        <v>-17</v>
      </c>
      <c r="E81" s="17">
        <f t="shared" si="8"/>
        <v>5.9000000000000057</v>
      </c>
      <c r="F81" s="17">
        <f t="shared" si="9"/>
        <v>6.6999999999999886</v>
      </c>
      <c r="G81" s="17">
        <f t="shared" si="8"/>
        <v>6.3000000000000114</v>
      </c>
      <c r="H81" s="17">
        <f t="shared" si="8"/>
        <v>4.7999999999999829</v>
      </c>
      <c r="I81" s="17">
        <f t="shared" si="8"/>
        <v>6.9000000000000057</v>
      </c>
      <c r="J81" s="17">
        <f t="shared" si="8"/>
        <v>7</v>
      </c>
      <c r="K81" s="17">
        <f t="shared" si="8"/>
        <v>6.2733315282802948</v>
      </c>
      <c r="L81" s="90">
        <f t="shared" si="10"/>
        <v>37.973331528280283</v>
      </c>
    </row>
    <row r="82" spans="1:12">
      <c r="A82" s="27" t="s">
        <v>30</v>
      </c>
      <c r="B82" s="17">
        <f t="shared" si="8"/>
        <v>36.690471296758361</v>
      </c>
      <c r="C82" s="17">
        <f t="shared" si="8"/>
        <v>46.343228668077813</v>
      </c>
      <c r="D82" s="17">
        <f t="shared" si="8"/>
        <v>56.356771331922175</v>
      </c>
      <c r="E82" s="17">
        <f t="shared" si="8"/>
        <v>-23.799999999999983</v>
      </c>
      <c r="F82" s="17">
        <f t="shared" si="9"/>
        <v>12.800000000000011</v>
      </c>
      <c r="G82" s="17">
        <f t="shared" si="8"/>
        <v>12</v>
      </c>
      <c r="H82" s="17">
        <f t="shared" si="8"/>
        <v>9.0999999999999943</v>
      </c>
      <c r="I82" s="17">
        <f t="shared" si="8"/>
        <v>13.199999999999989</v>
      </c>
      <c r="J82" s="17">
        <f t="shared" si="8"/>
        <v>13.300000000000011</v>
      </c>
      <c r="K82" s="17">
        <f t="shared" si="8"/>
        <v>12.05106314491718</v>
      </c>
      <c r="L82" s="90">
        <f t="shared" si="10"/>
        <v>72.451063144917185</v>
      </c>
    </row>
    <row r="83" spans="1:12">
      <c r="A83" s="27" t="s">
        <v>31</v>
      </c>
      <c r="B83" s="17">
        <f t="shared" si="8"/>
        <v>7.0999999999999979</v>
      </c>
      <c r="C83" s="17">
        <f t="shared" si="8"/>
        <v>6.4737364284936412</v>
      </c>
      <c r="D83" s="17">
        <f t="shared" si="8"/>
        <v>8.5262635715063624</v>
      </c>
      <c r="E83" s="17">
        <f t="shared" si="8"/>
        <v>4.0319457627999782</v>
      </c>
      <c r="F83" s="17">
        <f t="shared" si="9"/>
        <v>3.6680542372000176</v>
      </c>
      <c r="G83" s="17">
        <f t="shared" si="8"/>
        <v>3.4000000000000057</v>
      </c>
      <c r="H83" s="17">
        <f t="shared" si="8"/>
        <v>2.5999999999999943</v>
      </c>
      <c r="I83" s="17">
        <f t="shared" si="8"/>
        <v>3.7000000000000028</v>
      </c>
      <c r="J83" s="17">
        <f t="shared" si="8"/>
        <v>3.8221585866100938</v>
      </c>
      <c r="K83" s="17">
        <f t="shared" si="8"/>
        <v>3.4389971143431239</v>
      </c>
      <c r="L83" s="90">
        <f t="shared" si="10"/>
        <v>20.629209938153238</v>
      </c>
    </row>
    <row r="84" spans="1:12">
      <c r="A84" s="27" t="s">
        <v>32</v>
      </c>
      <c r="B84" s="17">
        <f t="shared" ref="B84:K92" si="11">C36-B36</f>
        <v>-6.91507062713697</v>
      </c>
      <c r="C84" s="17">
        <f t="shared" si="11"/>
        <v>-0.99685959078442465</v>
      </c>
      <c r="D84" s="17">
        <f t="shared" si="11"/>
        <v>-26.403140409215553</v>
      </c>
      <c r="E84" s="17">
        <f t="shared" si="11"/>
        <v>3.6999999999999886</v>
      </c>
      <c r="F84" s="17">
        <f t="shared" si="9"/>
        <v>6.3000000000000114</v>
      </c>
      <c r="G84" s="17">
        <f t="shared" si="11"/>
        <v>5.9000000000000057</v>
      </c>
      <c r="H84" s="17">
        <f t="shared" si="11"/>
        <v>4.4999999999999716</v>
      </c>
      <c r="I84" s="17">
        <f t="shared" si="11"/>
        <v>6.4000000000000341</v>
      </c>
      <c r="J84" s="17">
        <f t="shared" si="11"/>
        <v>6.5693118606392318</v>
      </c>
      <c r="K84" s="17">
        <f t="shared" si="11"/>
        <v>5.9320713916210366</v>
      </c>
      <c r="L84" s="90">
        <f t="shared" si="10"/>
        <v>35.601383252260291</v>
      </c>
    </row>
    <row r="85" spans="1:12">
      <c r="A85" s="27" t="s">
        <v>33</v>
      </c>
      <c r="B85" s="17">
        <f t="shared" si="11"/>
        <v>4.1999999999999993</v>
      </c>
      <c r="C85" s="17">
        <f t="shared" si="11"/>
        <v>4.8058496453110422</v>
      </c>
      <c r="D85" s="17">
        <f t="shared" si="11"/>
        <v>1.0941503546889564</v>
      </c>
      <c r="E85" s="17">
        <f t="shared" si="11"/>
        <v>3.7000000000000028</v>
      </c>
      <c r="F85" s="17">
        <f t="shared" si="9"/>
        <v>1.5</v>
      </c>
      <c r="G85" s="17">
        <f t="shared" si="11"/>
        <v>1.3999999999999986</v>
      </c>
      <c r="H85" s="17">
        <f t="shared" si="11"/>
        <v>1.1000000000000014</v>
      </c>
      <c r="I85" s="17">
        <f t="shared" si="11"/>
        <v>1.5</v>
      </c>
      <c r="J85" s="17">
        <f t="shared" si="11"/>
        <v>1.6000000000000014</v>
      </c>
      <c r="K85" s="17">
        <f t="shared" si="11"/>
        <v>1.3758603245869736</v>
      </c>
      <c r="L85" s="90">
        <f t="shared" si="10"/>
        <v>8.475860324586975</v>
      </c>
    </row>
    <row r="86" spans="1:12">
      <c r="A86" s="32"/>
      <c r="B86" s="87"/>
      <c r="C86" s="87"/>
      <c r="D86" s="87"/>
      <c r="E86" s="88"/>
      <c r="F86" s="87"/>
      <c r="G86" s="87"/>
      <c r="H86" s="87"/>
      <c r="I86" s="87"/>
      <c r="J86" s="87"/>
      <c r="K86" s="87"/>
      <c r="L86" s="91"/>
    </row>
    <row r="87" spans="1:12">
      <c r="A87" s="29" t="s">
        <v>34</v>
      </c>
      <c r="B87" s="15">
        <f t="shared" si="11"/>
        <v>108.58800000000008</v>
      </c>
      <c r="C87" s="15">
        <f t="shared" si="11"/>
        <v>83.748406288332603</v>
      </c>
      <c r="D87" s="15">
        <f t="shared" si="11"/>
        <v>27.68428295166791</v>
      </c>
      <c r="E87" s="15">
        <f t="shared" si="11"/>
        <v>-20.118669681608253</v>
      </c>
      <c r="F87" s="15">
        <f>G39-F39</f>
        <v>26.305678603055412</v>
      </c>
      <c r="G87" s="15">
        <f t="shared" si="11"/>
        <v>21.725709815392293</v>
      </c>
      <c r="H87" s="15">
        <f t="shared" si="11"/>
        <v>20.953192030367404</v>
      </c>
      <c r="I87" s="15">
        <f t="shared" si="11"/>
        <v>28.225693267002612</v>
      </c>
      <c r="J87" s="15">
        <f t="shared" si="11"/>
        <v>38.396522787757362</v>
      </c>
      <c r="K87" s="15">
        <f t="shared" si="11"/>
        <v>48.201886578602739</v>
      </c>
      <c r="L87" s="89">
        <f>L39-F39</f>
        <v>183.80868308217782</v>
      </c>
    </row>
    <row r="88" spans="1:12">
      <c r="A88" s="27" t="s">
        <v>35</v>
      </c>
      <c r="B88" s="17">
        <f t="shared" si="11"/>
        <v>69.578000000000031</v>
      </c>
      <c r="C88" s="17">
        <f t="shared" si="11"/>
        <v>37.96999999999997</v>
      </c>
      <c r="D88" s="17">
        <f t="shared" si="11"/>
        <v>19</v>
      </c>
      <c r="E88" s="17">
        <f t="shared" si="11"/>
        <v>-12.599999999999966</v>
      </c>
      <c r="F88" s="17">
        <f>G40-F40</f>
        <v>9.1128882641364726</v>
      </c>
      <c r="G88" s="17">
        <f t="shared" si="11"/>
        <v>8.644811520980852</v>
      </c>
      <c r="H88" s="17">
        <f t="shared" si="11"/>
        <v>7.9346379943060015</v>
      </c>
      <c r="I88" s="17">
        <f t="shared" si="11"/>
        <v>12.204951040711762</v>
      </c>
      <c r="J88" s="17">
        <f t="shared" si="11"/>
        <v>18.137602607943109</v>
      </c>
      <c r="K88" s="17">
        <f t="shared" si="11"/>
        <v>23.851353105429382</v>
      </c>
      <c r="L88" s="90">
        <f>L40-F40</f>
        <v>79.886244533507579</v>
      </c>
    </row>
    <row r="89" spans="1:12">
      <c r="A89" s="27" t="s">
        <v>36</v>
      </c>
      <c r="B89" s="17">
        <f t="shared" si="11"/>
        <v>11.530000000000001</v>
      </c>
      <c r="C89" s="17">
        <f t="shared" si="11"/>
        <v>7.9699999999999989</v>
      </c>
      <c r="D89" s="17">
        <f t="shared" si="11"/>
        <v>3.8500000000000014</v>
      </c>
      <c r="E89" s="17">
        <f t="shared" si="11"/>
        <v>-3.5</v>
      </c>
      <c r="F89" s="17">
        <f>G41-F41</f>
        <v>6.4847107755009432</v>
      </c>
      <c r="G89" s="17">
        <f t="shared" si="11"/>
        <v>2.5436318182937185</v>
      </c>
      <c r="H89" s="17">
        <f t="shared" si="11"/>
        <v>2.5637485720668565</v>
      </c>
      <c r="I89" s="17">
        <f t="shared" si="11"/>
        <v>2.9745155113091215</v>
      </c>
      <c r="J89" s="17">
        <f t="shared" si="11"/>
        <v>3.5588063685611218</v>
      </c>
      <c r="K89" s="17">
        <f t="shared" si="11"/>
        <v>4.1235245184423235</v>
      </c>
      <c r="L89" s="90">
        <f>L41-F41</f>
        <v>22.248937564174085</v>
      </c>
    </row>
    <row r="90" spans="1:12">
      <c r="A90" s="27" t="s">
        <v>37</v>
      </c>
      <c r="B90" s="17">
        <f t="shared" si="11"/>
        <v>27.480000000000018</v>
      </c>
      <c r="C90" s="17">
        <f t="shared" si="11"/>
        <v>37.639999999999986</v>
      </c>
      <c r="D90" s="17">
        <f t="shared" si="11"/>
        <v>4.9000000000000341</v>
      </c>
      <c r="E90" s="17">
        <f t="shared" si="11"/>
        <v>-4</v>
      </c>
      <c r="F90" s="17">
        <f>G42-F42</f>
        <v>10.792099121810395</v>
      </c>
      <c r="G90" s="17">
        <f t="shared" si="11"/>
        <v>10.537266476117622</v>
      </c>
      <c r="H90" s="17">
        <f t="shared" si="11"/>
        <v>10.454805463994603</v>
      </c>
      <c r="I90" s="17">
        <f t="shared" si="11"/>
        <v>13.046226714981628</v>
      </c>
      <c r="J90" s="17">
        <f t="shared" si="11"/>
        <v>16.700113811253175</v>
      </c>
      <c r="K90" s="17">
        <f t="shared" si="11"/>
        <v>20.227008954730991</v>
      </c>
      <c r="L90" s="90">
        <f>L42-F42</f>
        <v>81.757520542888415</v>
      </c>
    </row>
    <row r="91" spans="1:12">
      <c r="A91" s="32"/>
      <c r="B91" s="87"/>
      <c r="C91" s="87"/>
      <c r="D91" s="87"/>
      <c r="E91" s="88"/>
      <c r="F91" s="87"/>
      <c r="G91" s="87"/>
      <c r="H91" s="87"/>
      <c r="I91" s="87"/>
      <c r="J91" s="87"/>
      <c r="K91" s="87"/>
      <c r="L91" s="91"/>
    </row>
    <row r="92" spans="1:12" ht="13.5" thickBot="1">
      <c r="A92" s="30" t="s">
        <v>38</v>
      </c>
      <c r="B92" s="31">
        <f t="shared" si="11"/>
        <v>289.2022013339465</v>
      </c>
      <c r="C92" s="31">
        <f t="shared" si="11"/>
        <v>1112.5807604987413</v>
      </c>
      <c r="D92" s="31">
        <f t="shared" si="11"/>
        <v>535.47370208190841</v>
      </c>
      <c r="E92" s="31">
        <f t="shared" si="11"/>
        <v>-31.982897440329907</v>
      </c>
      <c r="F92" s="31">
        <f>G44-F44</f>
        <v>521.43060427112869</v>
      </c>
      <c r="G92" s="31">
        <f t="shared" si="11"/>
        <v>328.64353606539225</v>
      </c>
      <c r="H92" s="31">
        <f t="shared" si="11"/>
        <v>289.02283228036868</v>
      </c>
      <c r="I92" s="31">
        <f t="shared" si="11"/>
        <v>443.57616651699936</v>
      </c>
      <c r="J92" s="31">
        <f t="shared" si="11"/>
        <v>434.29894828775832</v>
      </c>
      <c r="K92" s="31">
        <f t="shared" si="11"/>
        <v>459.82975982860262</v>
      </c>
      <c r="L92" s="34">
        <f>L44-F44</f>
        <v>2476.8018472502499</v>
      </c>
    </row>
    <row r="93" spans="1:12">
      <c r="A93" s="42"/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2"/>
    </row>
    <row r="94" spans="1:12">
      <c r="A94" s="42"/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2"/>
    </row>
    <row r="95" spans="1:12">
      <c r="A95" s="42"/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2"/>
    </row>
    <row r="96" spans="1:12" ht="13.5" thickBot="1">
      <c r="A96" s="40"/>
      <c r="D96" s="43"/>
      <c r="E96" s="57"/>
      <c r="F96" s="57"/>
      <c r="G96" s="57"/>
      <c r="H96" s="40"/>
      <c r="I96" s="40"/>
      <c r="J96" s="40"/>
      <c r="K96" s="40"/>
      <c r="L96" s="40"/>
    </row>
    <row r="97" spans="1:12">
      <c r="A97" s="24"/>
      <c r="B97" s="132" t="s">
        <v>73</v>
      </c>
      <c r="C97" s="135"/>
      <c r="D97" s="135"/>
      <c r="E97" s="135"/>
      <c r="F97" s="135"/>
      <c r="G97" s="135"/>
      <c r="H97" s="135"/>
      <c r="I97" s="135"/>
      <c r="J97" s="135"/>
      <c r="K97" s="135"/>
      <c r="L97" s="136"/>
    </row>
    <row r="98" spans="1:12">
      <c r="A98" s="25" t="s">
        <v>1</v>
      </c>
      <c r="B98" s="6" t="s">
        <v>53</v>
      </c>
      <c r="C98" s="6" t="s">
        <v>54</v>
      </c>
      <c r="D98" s="2" t="s">
        <v>55</v>
      </c>
      <c r="E98" s="2" t="s">
        <v>56</v>
      </c>
      <c r="F98" s="2" t="s">
        <v>57</v>
      </c>
      <c r="G98" s="2" t="s">
        <v>58</v>
      </c>
      <c r="H98" s="2" t="s">
        <v>59</v>
      </c>
      <c r="I98" s="2" t="s">
        <v>60</v>
      </c>
      <c r="J98" s="2" t="s">
        <v>82</v>
      </c>
      <c r="K98" s="2" t="s">
        <v>61</v>
      </c>
      <c r="L98" s="33" t="s">
        <v>62</v>
      </c>
    </row>
    <row r="99" spans="1:12">
      <c r="A99" s="29" t="s">
        <v>2</v>
      </c>
      <c r="B99" s="71">
        <f>RATE(10, , -B3,C3)</f>
        <v>-1.2532568199879713E-2</v>
      </c>
      <c r="C99" s="71">
        <f>RATE(10, , -C3,D3)</f>
        <v>7.7386442373277064E-3</v>
      </c>
      <c r="D99" s="71">
        <f t="shared" ref="D99:D104" si="12">RATE(10, , -D3,E3)</f>
        <v>4.3127551387388907E-3</v>
      </c>
      <c r="E99" s="72">
        <f t="shared" ref="E99:K114" si="13">RATE(5, ,-E3,F3)</f>
        <v>-6.7414674726020765E-3</v>
      </c>
      <c r="F99" s="72">
        <f t="shared" ref="F99:F104" si="14">RATE(5, ,-F3,G3)</f>
        <v>1.3272978721866299E-2</v>
      </c>
      <c r="G99" s="72">
        <f t="shared" si="13"/>
        <v>4.6191058821716605E-3</v>
      </c>
      <c r="H99" s="72">
        <f t="shared" si="13"/>
        <v>4.7577069106790161E-3</v>
      </c>
      <c r="I99" s="72">
        <f t="shared" si="13"/>
        <v>8.478674647323976E-3</v>
      </c>
      <c r="J99" s="72">
        <f t="shared" si="13"/>
        <v>7.1651154149645286E-3</v>
      </c>
      <c r="K99" s="72">
        <f t="shared" si="13"/>
        <v>7.8195829501240717E-3</v>
      </c>
      <c r="L99" s="80">
        <f t="shared" ref="L99:L104" si="15">RATE(30, , -F3,L3)</f>
        <v>7.6813897993611253E-3</v>
      </c>
    </row>
    <row r="100" spans="1:12">
      <c r="A100" s="27" t="s">
        <v>3</v>
      </c>
      <c r="B100" s="74">
        <f t="shared" ref="B100:D115" si="16">RATE(10, , -B4,C4)</f>
        <v>-1.1867979072869001E-2</v>
      </c>
      <c r="C100" s="74">
        <f t="shared" si="16"/>
        <v>8.1069487231567802E-3</v>
      </c>
      <c r="D100" s="74">
        <f t="shared" si="12"/>
        <v>5.2185102170962663E-3</v>
      </c>
      <c r="E100" s="75">
        <f>RATE(5, ,-E4,F4)</f>
        <v>3.4340414664634977E-3</v>
      </c>
      <c r="F100" s="75">
        <f t="shared" si="14"/>
        <v>7.695713584372944E-3</v>
      </c>
      <c r="G100" s="75">
        <f t="shared" si="13"/>
        <v>6.1674505107129299E-3</v>
      </c>
      <c r="H100" s="75">
        <f t="shared" si="13"/>
        <v>6.0869906918431787E-3</v>
      </c>
      <c r="I100" s="75">
        <f t="shared" si="13"/>
        <v>7.1915581104264551E-3</v>
      </c>
      <c r="J100" s="75">
        <f t="shared" si="13"/>
        <v>6.6312470641169564E-3</v>
      </c>
      <c r="K100" s="75">
        <f t="shared" si="13"/>
        <v>6.7104770098550034E-3</v>
      </c>
      <c r="L100" s="81">
        <f t="shared" si="15"/>
        <v>6.7470835797502982E-3</v>
      </c>
    </row>
    <row r="101" spans="1:12">
      <c r="A101" s="27" t="s">
        <v>4</v>
      </c>
      <c r="B101" s="74">
        <f t="shared" si="16"/>
        <v>-2.1030753684097809E-2</v>
      </c>
      <c r="C101" s="74">
        <f t="shared" si="16"/>
        <v>-3.094622022277799E-3</v>
      </c>
      <c r="D101" s="74">
        <f t="shared" si="12"/>
        <v>8.0832415741970698E-3</v>
      </c>
      <c r="E101" s="75">
        <f>RATE(5, ,-E5,F5)</f>
        <v>-1.6453828171104832E-2</v>
      </c>
      <c r="F101" s="75">
        <f t="shared" si="14"/>
        <v>2.4074909345498566E-2</v>
      </c>
      <c r="G101" s="75">
        <f t="shared" si="13"/>
        <v>9.246916113291816E-3</v>
      </c>
      <c r="H101" s="75">
        <f t="shared" si="13"/>
        <v>8.9788038068795671E-3</v>
      </c>
      <c r="I101" s="75">
        <f t="shared" si="13"/>
        <v>9.8111532078569916E-3</v>
      </c>
      <c r="J101" s="75">
        <f t="shared" si="13"/>
        <v>9.0913700766348353E-3</v>
      </c>
      <c r="K101" s="75">
        <f t="shared" si="13"/>
        <v>8.9421149543087546E-3</v>
      </c>
      <c r="L101" s="81">
        <f t="shared" si="15"/>
        <v>1.1675775314482367E-2</v>
      </c>
    </row>
    <row r="102" spans="1:12">
      <c r="A102" s="27" t="s">
        <v>5</v>
      </c>
      <c r="B102" s="74">
        <f t="shared" si="16"/>
        <v>-1.2183252851795251E-2</v>
      </c>
      <c r="C102" s="74">
        <f t="shared" si="16"/>
        <v>9.6762022583421273E-3</v>
      </c>
      <c r="D102" s="74">
        <f t="shared" si="12"/>
        <v>2.840580661007436E-3</v>
      </c>
      <c r="E102" s="75">
        <f>RATE(5, ,-E6,F6)</f>
        <v>-5.5375050321389519E-3</v>
      </c>
      <c r="F102" s="75">
        <f t="shared" si="14"/>
        <v>9.1468995962087022E-3</v>
      </c>
      <c r="G102" s="75">
        <f t="shared" si="13"/>
        <v>3.2186700928096574E-3</v>
      </c>
      <c r="H102" s="75">
        <f t="shared" si="13"/>
        <v>3.4955684868610472E-3</v>
      </c>
      <c r="I102" s="75">
        <f t="shared" si="13"/>
        <v>8.2630794283159309E-3</v>
      </c>
      <c r="J102" s="75">
        <f t="shared" si="13"/>
        <v>6.7328211118532454E-3</v>
      </c>
      <c r="K102" s="75">
        <f t="shared" si="13"/>
        <v>7.6378173627905882E-3</v>
      </c>
      <c r="L102" s="81">
        <f t="shared" si="15"/>
        <v>6.4132231147929685E-3</v>
      </c>
    </row>
    <row r="103" spans="1:12">
      <c r="A103" s="27" t="s">
        <v>6</v>
      </c>
      <c r="B103" s="74">
        <f t="shared" si="16"/>
        <v>-1.0253835793489907E-2</v>
      </c>
      <c r="C103" s="74">
        <f t="shared" si="16"/>
        <v>4.8710125032904589E-3</v>
      </c>
      <c r="D103" s="74">
        <f t="shared" si="12"/>
        <v>4.2559337099476189E-3</v>
      </c>
      <c r="E103" s="75">
        <f>RATE(5, ,-E7,F7)</f>
        <v>-8.6308347133936727E-3</v>
      </c>
      <c r="F103" s="75">
        <f t="shared" si="14"/>
        <v>2.0769336447597285E-2</v>
      </c>
      <c r="G103" s="75">
        <f t="shared" si="13"/>
        <v>3.1629455063545342E-3</v>
      </c>
      <c r="H103" s="75">
        <f t="shared" si="13"/>
        <v>3.5564903778018517E-3</v>
      </c>
      <c r="I103" s="75">
        <f t="shared" si="13"/>
        <v>6.6734931870185976E-3</v>
      </c>
      <c r="J103" s="75">
        <f t="shared" si="13"/>
        <v>5.5476151193000521E-3</v>
      </c>
      <c r="K103" s="75">
        <f t="shared" si="13"/>
        <v>6.2409656990771124E-3</v>
      </c>
      <c r="L103" s="81">
        <f t="shared" si="15"/>
        <v>7.6406937003994811E-3</v>
      </c>
    </row>
    <row r="104" spans="1:12">
      <c r="A104" s="27" t="s">
        <v>7</v>
      </c>
      <c r="B104" s="74">
        <f t="shared" si="16"/>
        <v>3.5612206887255519E-2</v>
      </c>
      <c r="C104" s="74">
        <f t="shared" si="16"/>
        <v>3.2263432929816829E-2</v>
      </c>
      <c r="D104" s="74">
        <f t="shared" si="12"/>
        <v>2.5777287710163781E-2</v>
      </c>
      <c r="E104" s="75">
        <f>RATE(5, ,-E8,F8)</f>
        <v>-6.437660969774538E-3</v>
      </c>
      <c r="F104" s="75">
        <f t="shared" si="14"/>
        <v>4.2325588924354923E-2</v>
      </c>
      <c r="G104" s="75">
        <f t="shared" si="13"/>
        <v>1.9279988813653268E-2</v>
      </c>
      <c r="H104" s="75">
        <f t="shared" si="13"/>
        <v>1.5995516156112239E-2</v>
      </c>
      <c r="I104" s="75">
        <f t="shared" si="13"/>
        <v>1.7030421073263788E-2</v>
      </c>
      <c r="J104" s="75">
        <f t="shared" si="13"/>
        <v>1.5004147865142436E-2</v>
      </c>
      <c r="K104" s="75">
        <f t="shared" si="13"/>
        <v>1.4559920957823392E-2</v>
      </c>
      <c r="L104" s="81">
        <f t="shared" si="15"/>
        <v>2.065278576606645E-2</v>
      </c>
    </row>
    <row r="105" spans="1:12">
      <c r="A105" s="32"/>
      <c r="B105" s="77"/>
      <c r="C105" s="77"/>
      <c r="D105" s="77"/>
      <c r="E105" s="77"/>
      <c r="F105" s="77"/>
      <c r="G105" s="77"/>
      <c r="H105" s="77"/>
      <c r="I105" s="77"/>
      <c r="J105" s="77"/>
      <c r="K105" s="77"/>
      <c r="L105" s="82"/>
    </row>
    <row r="106" spans="1:12">
      <c r="A106" s="29" t="s">
        <v>8</v>
      </c>
      <c r="B106" s="71">
        <f t="shared" si="16"/>
        <v>2.3519467578456053E-2</v>
      </c>
      <c r="C106" s="71">
        <f t="shared" si="16"/>
        <v>2.0688932207643795E-2</v>
      </c>
      <c r="D106" s="71">
        <f>RATE(10, , -D10,E10)</f>
        <v>8.1057287073420213E-3</v>
      </c>
      <c r="E106" s="72">
        <f t="shared" ref="E106:F108" si="17">RATE(5, ,-E10,F10)</f>
        <v>3.6837112474356112E-3</v>
      </c>
      <c r="F106" s="72">
        <f t="shared" si="17"/>
        <v>1.2343731125695897E-2</v>
      </c>
      <c r="G106" s="72">
        <f t="shared" si="13"/>
        <v>5.396208139886143E-3</v>
      </c>
      <c r="H106" s="72">
        <f t="shared" si="13"/>
        <v>3.5409624258844093E-3</v>
      </c>
      <c r="I106" s="72">
        <f t="shared" si="13"/>
        <v>6.0604062874162097E-3</v>
      </c>
      <c r="J106" s="72">
        <f t="shared" si="13"/>
        <v>6.4492965455380359E-3</v>
      </c>
      <c r="K106" s="72">
        <f t="shared" si="13"/>
        <v>7.1988248316265718E-3</v>
      </c>
      <c r="L106" s="80">
        <f>RATE(30, , -F10,L10)</f>
        <v>6.8279245258906582E-3</v>
      </c>
    </row>
    <row r="107" spans="1:12">
      <c r="A107" s="27" t="s">
        <v>9</v>
      </c>
      <c r="B107" s="74">
        <f t="shared" si="16"/>
        <v>1.3074899931643303E-2</v>
      </c>
      <c r="C107" s="74">
        <f t="shared" si="16"/>
        <v>8.6521245238028836E-3</v>
      </c>
      <c r="D107" s="74">
        <f>RATE(10, , -D11,E11)</f>
        <v>2.9745648611390965E-3</v>
      </c>
      <c r="E107" s="75">
        <f t="shared" si="17"/>
        <v>-4.3173943169894143E-3</v>
      </c>
      <c r="F107" s="75">
        <f t="shared" si="17"/>
        <v>1.2978540013689213E-2</v>
      </c>
      <c r="G107" s="75">
        <f t="shared" si="13"/>
        <v>2.2163887845797381E-3</v>
      </c>
      <c r="H107" s="75">
        <f t="shared" si="13"/>
        <v>1.1756404496351494E-3</v>
      </c>
      <c r="I107" s="75">
        <f t="shared" si="13"/>
        <v>2.2991353714887147E-3</v>
      </c>
      <c r="J107" s="75">
        <f t="shared" si="13"/>
        <v>3.8180990199764278E-3</v>
      </c>
      <c r="K107" s="75">
        <f t="shared" si="13"/>
        <v>4.8601348096163691E-3</v>
      </c>
      <c r="L107" s="81">
        <f>RATE(30, , -F11,L11)</f>
        <v>4.5502567987624944E-3</v>
      </c>
    </row>
    <row r="108" spans="1:12">
      <c r="A108" s="27" t="s">
        <v>10</v>
      </c>
      <c r="B108" s="74">
        <f t="shared" si="16"/>
        <v>4.2209142747305771E-2</v>
      </c>
      <c r="C108" s="74">
        <f t="shared" si="16"/>
        <v>3.6976706226467267E-2</v>
      </c>
      <c r="D108" s="74">
        <f>RATE(10, , -D12,E12)</f>
        <v>1.3762679985387655E-2</v>
      </c>
      <c r="E108" s="75">
        <f t="shared" si="17"/>
        <v>1.1806090438806786E-2</v>
      </c>
      <c r="F108" s="75">
        <f t="shared" si="17"/>
        <v>1.1723762620297477E-2</v>
      </c>
      <c r="G108" s="75">
        <f t="shared" si="13"/>
        <v>8.440464390889699E-3</v>
      </c>
      <c r="H108" s="75">
        <f t="shared" si="13"/>
        <v>5.7436284127236241E-3</v>
      </c>
      <c r="I108" s="75">
        <f t="shared" si="13"/>
        <v>9.4666327874183484E-3</v>
      </c>
      <c r="J108" s="75">
        <f t="shared" si="13"/>
        <v>8.7589314943610393E-3</v>
      </c>
      <c r="K108" s="75">
        <f t="shared" si="13"/>
        <v>9.2043052195678668E-3</v>
      </c>
      <c r="L108" s="81">
        <f>RATE(30, , -F12,L12)</f>
        <v>8.8880856405522471E-3</v>
      </c>
    </row>
    <row r="109" spans="1:12">
      <c r="A109" s="32"/>
      <c r="B109" s="77"/>
      <c r="C109" s="77"/>
      <c r="D109" s="77"/>
      <c r="E109" s="77"/>
      <c r="F109" s="77"/>
      <c r="G109" s="77"/>
      <c r="H109" s="77"/>
      <c r="I109" s="77"/>
      <c r="J109" s="77"/>
      <c r="K109" s="77"/>
      <c r="L109" s="82"/>
    </row>
    <row r="110" spans="1:12">
      <c r="A110" s="29" t="s">
        <v>11</v>
      </c>
      <c r="B110" s="71">
        <f t="shared" si="16"/>
        <v>1.7112033335722365E-2</v>
      </c>
      <c r="C110" s="71">
        <f t="shared" si="16"/>
        <v>1.9682121940747276E-2</v>
      </c>
      <c r="D110" s="71">
        <f t="shared" si="16"/>
        <v>4.2189241669585292E-3</v>
      </c>
      <c r="E110" s="72">
        <f t="shared" ref="E110:E117" si="18">RATE(5, ,-E14,F14)</f>
        <v>6.9093491203245441E-3</v>
      </c>
      <c r="F110" s="72">
        <f t="shared" ref="F110:F117" si="19">RATE(5, ,-F14,G14)</f>
        <v>6.8620175383945214E-3</v>
      </c>
      <c r="G110" s="72">
        <f t="shared" si="13"/>
        <v>9.351070273371143E-3</v>
      </c>
      <c r="H110" s="72">
        <f t="shared" si="13"/>
        <v>8.662362235711046E-3</v>
      </c>
      <c r="I110" s="72">
        <f t="shared" si="13"/>
        <v>9.3234213193870187E-3</v>
      </c>
      <c r="J110" s="72">
        <f t="shared" si="13"/>
        <v>8.1934437128409823E-3</v>
      </c>
      <c r="K110" s="72">
        <f t="shared" si="13"/>
        <v>8.3141673336522871E-3</v>
      </c>
      <c r="L110" s="80">
        <f t="shared" ref="L110:L117" si="20">RATE(30, , -F14,L14)</f>
        <v>8.4507310558510958E-3</v>
      </c>
    </row>
    <row r="111" spans="1:12">
      <c r="A111" s="27" t="s">
        <v>12</v>
      </c>
      <c r="B111" s="74">
        <f t="shared" si="16"/>
        <v>1.6949676113851595E-2</v>
      </c>
      <c r="C111" s="74">
        <f t="shared" si="16"/>
        <v>2.1808315239542544E-2</v>
      </c>
      <c r="D111" s="74">
        <f t="shared" si="16"/>
        <v>-7.2510766512504333E-3</v>
      </c>
      <c r="E111" s="75">
        <f t="shared" si="18"/>
        <v>1.6664392839611266E-2</v>
      </c>
      <c r="F111" s="75">
        <f t="shared" si="19"/>
        <v>5.4739178287163794E-3</v>
      </c>
      <c r="G111" s="75">
        <f t="shared" si="13"/>
        <v>1.3003451260782116E-2</v>
      </c>
      <c r="H111" s="75">
        <f t="shared" si="13"/>
        <v>1.182871332931606E-2</v>
      </c>
      <c r="I111" s="75">
        <f t="shared" si="13"/>
        <v>1.2501105567712022E-2</v>
      </c>
      <c r="J111" s="75">
        <f t="shared" si="13"/>
        <v>1.0830596693317531E-2</v>
      </c>
      <c r="K111" s="75">
        <f t="shared" si="13"/>
        <v>1.0823498881502603E-2</v>
      </c>
      <c r="L111" s="81">
        <f t="shared" si="20"/>
        <v>1.0740476788267249E-2</v>
      </c>
    </row>
    <row r="112" spans="1:12">
      <c r="A112" s="27" t="s">
        <v>13</v>
      </c>
      <c r="B112" s="74">
        <f t="shared" si="16"/>
        <v>1.6546954426445926E-2</v>
      </c>
      <c r="C112" s="74">
        <f t="shared" si="16"/>
        <v>2.9313155316135209E-2</v>
      </c>
      <c r="D112" s="74">
        <f t="shared" si="16"/>
        <v>9.746416542293565E-3</v>
      </c>
      <c r="E112" s="75">
        <f t="shared" si="18"/>
        <v>7.1246437764567487E-3</v>
      </c>
      <c r="F112" s="75">
        <f t="shared" si="19"/>
        <v>1.1153439155411669E-2</v>
      </c>
      <c r="G112" s="75">
        <f t="shared" si="13"/>
        <v>1.0919655536720358E-2</v>
      </c>
      <c r="H112" s="75">
        <f t="shared" si="13"/>
        <v>8.8176739561248146E-3</v>
      </c>
      <c r="I112" s="75">
        <f t="shared" si="13"/>
        <v>6.2788853950338343E-3</v>
      </c>
      <c r="J112" s="75">
        <f t="shared" si="13"/>
        <v>5.7080506005404846E-3</v>
      </c>
      <c r="K112" s="75">
        <f t="shared" si="13"/>
        <v>5.7919068520386786E-3</v>
      </c>
      <c r="L112" s="81">
        <f t="shared" si="20"/>
        <v>8.1089450225003655E-3</v>
      </c>
    </row>
    <row r="113" spans="1:12">
      <c r="A113" s="27" t="s">
        <v>14</v>
      </c>
      <c r="B113" s="74">
        <f t="shared" si="16"/>
        <v>3.3696784403313466E-2</v>
      </c>
      <c r="C113" s="74">
        <f t="shared" si="16"/>
        <v>4.3892240236408642E-2</v>
      </c>
      <c r="D113" s="74">
        <f t="shared" si="16"/>
        <v>1.2972523801412332E-2</v>
      </c>
      <c r="E113" s="75">
        <f t="shared" si="18"/>
        <v>8.2353300431458869E-3</v>
      </c>
      <c r="F113" s="75">
        <f t="shared" si="19"/>
        <v>2.7261797441479291E-2</v>
      </c>
      <c r="G113" s="75">
        <f t="shared" si="13"/>
        <v>5.7320010805445454E-3</v>
      </c>
      <c r="H113" s="75">
        <f t="shared" si="13"/>
        <v>5.373948565931503E-3</v>
      </c>
      <c r="I113" s="75">
        <f t="shared" si="13"/>
        <v>5.9564721664717556E-3</v>
      </c>
      <c r="J113" s="75">
        <f t="shared" si="13"/>
        <v>5.2627183328665906E-3</v>
      </c>
      <c r="K113" s="75">
        <f t="shared" si="13"/>
        <v>5.4444103081629927E-3</v>
      </c>
      <c r="L113" s="81">
        <f t="shared" si="20"/>
        <v>9.1397436193600603E-3</v>
      </c>
    </row>
    <row r="114" spans="1:12">
      <c r="A114" s="27" t="s">
        <v>15</v>
      </c>
      <c r="B114" s="74">
        <f t="shared" si="16"/>
        <v>2.7063515280903817E-2</v>
      </c>
      <c r="C114" s="74">
        <f t="shared" si="16"/>
        <v>2.2690581462851387E-2</v>
      </c>
      <c r="D114" s="74">
        <f t="shared" si="16"/>
        <v>8.1275784675323409E-3</v>
      </c>
      <c r="E114" s="75">
        <f t="shared" si="18"/>
        <v>6.9550213806368394E-3</v>
      </c>
      <c r="F114" s="75">
        <f t="shared" si="19"/>
        <v>1.0292577778466589E-2</v>
      </c>
      <c r="G114" s="75">
        <f t="shared" si="13"/>
        <v>9.3305451210005299E-3</v>
      </c>
      <c r="H114" s="75">
        <f t="shared" si="13"/>
        <v>8.696407409456295E-3</v>
      </c>
      <c r="I114" s="75">
        <f t="shared" si="13"/>
        <v>8.7963882235413977E-3</v>
      </c>
      <c r="J114" s="75">
        <f t="shared" si="13"/>
        <v>8.0316039328096646E-3</v>
      </c>
      <c r="K114" s="75">
        <f t="shared" si="13"/>
        <v>7.8564895699168753E-3</v>
      </c>
      <c r="L114" s="81">
        <f t="shared" si="20"/>
        <v>8.8336722135420771E-3</v>
      </c>
    </row>
    <row r="115" spans="1:12">
      <c r="A115" s="27" t="s">
        <v>16</v>
      </c>
      <c r="B115" s="74">
        <f t="shared" si="16"/>
        <v>1.6245737507659324E-2</v>
      </c>
      <c r="C115" s="74">
        <f t="shared" si="16"/>
        <v>1.8003957537484114E-2</v>
      </c>
      <c r="D115" s="74">
        <f t="shared" si="16"/>
        <v>-4.0954095795499535E-3</v>
      </c>
      <c r="E115" s="75">
        <f t="shared" si="18"/>
        <v>1.1360548376395952E-2</v>
      </c>
      <c r="F115" s="75">
        <f t="shared" si="19"/>
        <v>1.1801785207058503E-2</v>
      </c>
      <c r="G115" s="75">
        <f t="shared" ref="G115:K117" si="21">RATE(5, ,-G19,H19)</f>
        <v>9.00111114072185E-3</v>
      </c>
      <c r="H115" s="75">
        <f t="shared" si="21"/>
        <v>8.3744965110133743E-3</v>
      </c>
      <c r="I115" s="75">
        <f t="shared" si="21"/>
        <v>8.8612834941608817E-3</v>
      </c>
      <c r="J115" s="75">
        <f t="shared" si="21"/>
        <v>7.8924214080812391E-3</v>
      </c>
      <c r="K115" s="75">
        <f t="shared" si="21"/>
        <v>7.937183274458302E-3</v>
      </c>
      <c r="L115" s="81">
        <f t="shared" si="20"/>
        <v>8.9771713057507224E-3</v>
      </c>
    </row>
    <row r="116" spans="1:12">
      <c r="A116" s="27" t="s">
        <v>17</v>
      </c>
      <c r="B116" s="74">
        <f t="shared" ref="B116:D131" si="22">RATE(10, , -B20,C20)</f>
        <v>1.5882696500965632E-2</v>
      </c>
      <c r="C116" s="74">
        <f t="shared" si="22"/>
        <v>2.4108454328076224E-2</v>
      </c>
      <c r="D116" s="74">
        <f t="shared" si="22"/>
        <v>1.6064598774455905E-3</v>
      </c>
      <c r="E116" s="75">
        <f t="shared" si="18"/>
        <v>-4.1748407536329841E-3</v>
      </c>
      <c r="F116" s="75">
        <f t="shared" si="19"/>
        <v>1.4475064999559013E-2</v>
      </c>
      <c r="G116" s="75">
        <f t="shared" si="21"/>
        <v>6.6183941734980524E-3</v>
      </c>
      <c r="H116" s="75">
        <f t="shared" si="21"/>
        <v>1.1733806196913459E-2</v>
      </c>
      <c r="I116" s="75">
        <f t="shared" si="21"/>
        <v>7.1137224030638317E-3</v>
      </c>
      <c r="J116" s="75">
        <f t="shared" si="21"/>
        <v>5.9309183738488497E-3</v>
      </c>
      <c r="K116" s="75">
        <f t="shared" si="21"/>
        <v>6.4003059529102388E-3</v>
      </c>
      <c r="L116" s="81">
        <f t="shared" si="20"/>
        <v>8.7068928968731807E-3</v>
      </c>
    </row>
    <row r="117" spans="1:12">
      <c r="A117" s="27" t="s">
        <v>18</v>
      </c>
      <c r="B117" s="74">
        <f t="shared" si="22"/>
        <v>1.4825979957063822E-2</v>
      </c>
      <c r="C117" s="74">
        <f t="shared" si="22"/>
        <v>1.4491662278030176E-2</v>
      </c>
      <c r="D117" s="74">
        <f t="shared" si="22"/>
        <v>5.422665948244248E-3</v>
      </c>
      <c r="E117" s="75">
        <f t="shared" si="18"/>
        <v>5.5024324973895582E-3</v>
      </c>
      <c r="F117" s="75">
        <f t="shared" si="19"/>
        <v>2.6541412646329675E-3</v>
      </c>
      <c r="G117" s="75">
        <f t="shared" si="21"/>
        <v>8.4916416575535371E-3</v>
      </c>
      <c r="H117" s="75">
        <f t="shared" si="21"/>
        <v>7.4385480875944028E-3</v>
      </c>
      <c r="I117" s="75">
        <f t="shared" si="21"/>
        <v>9.9705069658714961E-3</v>
      </c>
      <c r="J117" s="75">
        <f t="shared" si="21"/>
        <v>8.6801561100611491E-3</v>
      </c>
      <c r="K117" s="75">
        <f t="shared" si="21"/>
        <v>8.8545552069131984E-3</v>
      </c>
      <c r="L117" s="81">
        <f t="shared" si="20"/>
        <v>7.6788065283141058E-3</v>
      </c>
    </row>
    <row r="118" spans="1:12">
      <c r="A118" s="32"/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82"/>
    </row>
    <row r="119" spans="1:12">
      <c r="A119" s="29" t="s">
        <v>19</v>
      </c>
      <c r="B119" s="71">
        <f t="shared" si="22"/>
        <v>1.3928011055474634E-2</v>
      </c>
      <c r="C119" s="71">
        <f t="shared" si="22"/>
        <v>1.5049269341636074E-2</v>
      </c>
      <c r="D119" s="71">
        <f t="shared" si="22"/>
        <v>7.2713099646769851E-3</v>
      </c>
      <c r="E119" s="72">
        <f t="shared" ref="E119:E133" si="23">RATE(5, ,-E23,F23)</f>
        <v>3.6834540874113469E-3</v>
      </c>
      <c r="F119" s="72">
        <f t="shared" ref="F119:F133" si="24">RATE(5, ,-F23,G23)</f>
        <v>8.5538128372169946E-3</v>
      </c>
      <c r="G119" s="72">
        <f t="shared" ref="G119:K133" si="25">RATE(5, ,-G23,H23)</f>
        <v>8.0150695232913856E-3</v>
      </c>
      <c r="H119" s="72">
        <f t="shared" si="25"/>
        <v>6.0026664121908841E-3</v>
      </c>
      <c r="I119" s="72">
        <f t="shared" si="25"/>
        <v>8.2350036173055394E-3</v>
      </c>
      <c r="J119" s="72">
        <f t="shared" si="25"/>
        <v>7.981751719058492E-3</v>
      </c>
      <c r="K119" s="72">
        <f t="shared" si="25"/>
        <v>6.9642999760008133E-3</v>
      </c>
      <c r="L119" s="80">
        <f t="shared" ref="L119:L133" si="26">RATE(30, , -F23,L23)</f>
        <v>7.6250548234464638E-3</v>
      </c>
    </row>
    <row r="120" spans="1:12">
      <c r="A120" s="27" t="s">
        <v>20</v>
      </c>
      <c r="B120" s="74">
        <f t="shared" si="22"/>
        <v>1.9986003612419416E-2</v>
      </c>
      <c r="C120" s="74">
        <f t="shared" si="22"/>
        <v>1.3708632785555208E-2</v>
      </c>
      <c r="D120" s="74">
        <f t="shared" si="22"/>
        <v>6.6691761301342928E-3</v>
      </c>
      <c r="E120" s="75">
        <f t="shared" si="23"/>
        <v>-3.7501056723139451E-3</v>
      </c>
      <c r="F120" s="75">
        <f t="shared" si="24"/>
        <v>5.2129598003190095E-3</v>
      </c>
      <c r="G120" s="75">
        <f t="shared" si="25"/>
        <v>4.7181499305723011E-3</v>
      </c>
      <c r="H120" s="75">
        <f t="shared" si="25"/>
        <v>3.5440700749576472E-3</v>
      </c>
      <c r="I120" s="75">
        <f t="shared" si="25"/>
        <v>4.9932269746502719E-3</v>
      </c>
      <c r="J120" s="75">
        <f t="shared" si="25"/>
        <v>4.9469690676213771E-3</v>
      </c>
      <c r="K120" s="75">
        <f t="shared" si="25"/>
        <v>4.3377826947426559E-3</v>
      </c>
      <c r="L120" s="81">
        <f t="shared" si="26"/>
        <v>4.6253733654429861E-3</v>
      </c>
    </row>
    <row r="121" spans="1:12">
      <c r="A121" s="27" t="s">
        <v>21</v>
      </c>
      <c r="B121" s="74">
        <f t="shared" si="22"/>
        <v>-5.3705132512151324E-3</v>
      </c>
      <c r="C121" s="74">
        <f t="shared" si="22"/>
        <v>-1.2299395387534739E-3</v>
      </c>
      <c r="D121" s="74">
        <f t="shared" si="22"/>
        <v>2.0457989404190722E-3</v>
      </c>
      <c r="E121" s="75">
        <f t="shared" si="23"/>
        <v>-6.8232495271312458E-3</v>
      </c>
      <c r="F121" s="75">
        <f t="shared" si="24"/>
        <v>4.3093856033175476E-3</v>
      </c>
      <c r="G121" s="75">
        <f t="shared" si="25"/>
        <v>3.8654392601747186E-3</v>
      </c>
      <c r="H121" s="75">
        <f t="shared" si="25"/>
        <v>2.9488716811176688E-3</v>
      </c>
      <c r="I121" s="75">
        <f t="shared" si="25"/>
        <v>4.176023505967413E-3</v>
      </c>
      <c r="J121" s="75">
        <f t="shared" si="25"/>
        <v>4.090608219444374E-3</v>
      </c>
      <c r="K121" s="75">
        <f t="shared" si="25"/>
        <v>3.6478873998864467E-3</v>
      </c>
      <c r="L121" s="81">
        <f t="shared" si="26"/>
        <v>3.8396006637205771E-3</v>
      </c>
    </row>
    <row r="122" spans="1:12">
      <c r="A122" s="27" t="s">
        <v>22</v>
      </c>
      <c r="B122" s="74">
        <f t="shared" si="22"/>
        <v>-1.2944356909264114E-2</v>
      </c>
      <c r="C122" s="74">
        <f t="shared" si="22"/>
        <v>7.7159642990081972E-3</v>
      </c>
      <c r="D122" s="74">
        <f t="shared" si="22"/>
        <v>-5.7056843181839964E-4</v>
      </c>
      <c r="E122" s="75">
        <f t="shared" si="23"/>
        <v>5.099001911373459E-3</v>
      </c>
      <c r="F122" s="75">
        <f t="shared" si="24"/>
        <v>1.33494369734948E-2</v>
      </c>
      <c r="G122" s="75">
        <f t="shared" si="25"/>
        <v>1.1731919491332525E-2</v>
      </c>
      <c r="H122" s="75">
        <f t="shared" si="25"/>
        <v>8.3737128185060617E-3</v>
      </c>
      <c r="I122" s="75">
        <f t="shared" si="25"/>
        <v>1.1671695089819568E-2</v>
      </c>
      <c r="J122" s="75">
        <f t="shared" si="25"/>
        <v>1.114984790092198E-2</v>
      </c>
      <c r="K122" s="75">
        <f t="shared" si="25"/>
        <v>9.5269824692042517E-3</v>
      </c>
      <c r="L122" s="81">
        <f t="shared" si="26"/>
        <v>1.0965980391376202E-2</v>
      </c>
    </row>
    <row r="123" spans="1:12">
      <c r="A123" s="27" t="s">
        <v>23</v>
      </c>
      <c r="B123" s="74">
        <f t="shared" si="22"/>
        <v>2.9456527192308013E-2</v>
      </c>
      <c r="C123" s="74">
        <f t="shared" si="22"/>
        <v>4.0625341599469914E-2</v>
      </c>
      <c r="D123" s="74">
        <f t="shared" si="22"/>
        <v>1.8869859147879982E-2</v>
      </c>
      <c r="E123" s="75">
        <f t="shared" si="23"/>
        <v>3.0144542036283448E-2</v>
      </c>
      <c r="F123" s="75">
        <f t="shared" si="24"/>
        <v>1.8929396708591673E-2</v>
      </c>
      <c r="G123" s="75">
        <f t="shared" si="25"/>
        <v>1.6002794830274336E-2</v>
      </c>
      <c r="H123" s="75">
        <f t="shared" si="25"/>
        <v>1.1497274155136274E-2</v>
      </c>
      <c r="I123" s="75">
        <f t="shared" si="25"/>
        <v>1.5432202809746861E-2</v>
      </c>
      <c r="J123" s="75">
        <f t="shared" si="25"/>
        <v>1.4420944463304308E-2</v>
      </c>
      <c r="K123" s="75">
        <f t="shared" si="25"/>
        <v>1.2266948422772195E-2</v>
      </c>
      <c r="L123" s="81">
        <f t="shared" si="26"/>
        <v>1.4755275951358032E-2</v>
      </c>
    </row>
    <row r="124" spans="1:12">
      <c r="A124" s="27" t="s">
        <v>24</v>
      </c>
      <c r="B124" s="74">
        <f t="shared" si="22"/>
        <v>1.8223740260740893E-2</v>
      </c>
      <c r="C124" s="74">
        <f t="shared" si="22"/>
        <v>2.0143892989232717E-2</v>
      </c>
      <c r="D124" s="74">
        <f t="shared" si="22"/>
        <v>-1.8332314415618722E-3</v>
      </c>
      <c r="E124" s="75">
        <f t="shared" si="23"/>
        <v>3.4743265367600626E-2</v>
      </c>
      <c r="F124" s="75">
        <f t="shared" si="24"/>
        <v>5.6597681678791211E-3</v>
      </c>
      <c r="G124" s="75">
        <f t="shared" si="25"/>
        <v>1.0243300951308897E-2</v>
      </c>
      <c r="H124" s="75">
        <f t="shared" si="25"/>
        <v>9.0494689213579758E-3</v>
      </c>
      <c r="I124" s="75">
        <f t="shared" si="25"/>
        <v>1.0354019600455087E-2</v>
      </c>
      <c r="J124" s="75">
        <f t="shared" si="25"/>
        <v>9.7043226634399016E-3</v>
      </c>
      <c r="K124" s="75">
        <f t="shared" si="25"/>
        <v>8.7870212463118224E-3</v>
      </c>
      <c r="L124" s="81">
        <f t="shared" si="26"/>
        <v>8.9650702825198915E-3</v>
      </c>
    </row>
    <row r="125" spans="1:12">
      <c r="A125" s="27" t="s">
        <v>25</v>
      </c>
      <c r="B125" s="74">
        <f t="shared" si="22"/>
        <v>2.8580257855694794E-2</v>
      </c>
      <c r="C125" s="74">
        <f t="shared" si="22"/>
        <v>2.3317623968572742E-2</v>
      </c>
      <c r="D125" s="74">
        <f t="shared" si="22"/>
        <v>1.5160784928126735E-2</v>
      </c>
      <c r="E125" s="75">
        <f t="shared" si="23"/>
        <v>-3.5851783689879605E-3</v>
      </c>
      <c r="F125" s="75">
        <f t="shared" si="24"/>
        <v>1.1567863558736746E-2</v>
      </c>
      <c r="G125" s="75">
        <f t="shared" si="25"/>
        <v>1.0191594666277018E-2</v>
      </c>
      <c r="H125" s="75">
        <f t="shared" si="25"/>
        <v>7.3920719646636442E-3</v>
      </c>
      <c r="I125" s="75">
        <f t="shared" si="25"/>
        <v>1.0317793479635745E-2</v>
      </c>
      <c r="J125" s="75">
        <f t="shared" si="25"/>
        <v>9.8878846874688037E-3</v>
      </c>
      <c r="K125" s="75">
        <f t="shared" si="25"/>
        <v>8.5041273361837737E-3</v>
      </c>
      <c r="L125" s="81">
        <f t="shared" si="26"/>
        <v>9.6426572385326717E-3</v>
      </c>
    </row>
    <row r="126" spans="1:12">
      <c r="A126" s="27" t="s">
        <v>26</v>
      </c>
      <c r="B126" s="74">
        <f t="shared" si="22"/>
        <v>3.244393195453401E-2</v>
      </c>
      <c r="C126" s="74">
        <f t="shared" si="22"/>
        <v>2.8212529834377303E-2</v>
      </c>
      <c r="D126" s="74">
        <f t="shared" si="22"/>
        <v>1.7377008176396924E-2</v>
      </c>
      <c r="E126" s="75">
        <f t="shared" si="23"/>
        <v>7.6832645240571228E-3</v>
      </c>
      <c r="F126" s="75">
        <f t="shared" si="24"/>
        <v>1.1622583533877722E-2</v>
      </c>
      <c r="G126" s="75">
        <f t="shared" si="25"/>
        <v>1.0244096238305574E-2</v>
      </c>
      <c r="H126" s="75">
        <f t="shared" si="25"/>
        <v>7.4247692285958093E-3</v>
      </c>
      <c r="I126" s="75">
        <f t="shared" si="25"/>
        <v>1.0324444992592928E-2</v>
      </c>
      <c r="J126" s="75">
        <f t="shared" si="25"/>
        <v>9.9349333575674895E-3</v>
      </c>
      <c r="K126" s="75">
        <f t="shared" si="25"/>
        <v>8.545258581672063E-3</v>
      </c>
      <c r="L126" s="81">
        <f t="shared" si="26"/>
        <v>9.6817773047924854E-3</v>
      </c>
    </row>
    <row r="127" spans="1:12">
      <c r="A127" s="27" t="s">
        <v>27</v>
      </c>
      <c r="B127" s="74">
        <f t="shared" si="22"/>
        <v>5.6295167196659682E-2</v>
      </c>
      <c r="C127" s="74">
        <f t="shared" si="22"/>
        <v>2.8429175283698909E-2</v>
      </c>
      <c r="D127" s="74">
        <f t="shared" si="22"/>
        <v>1.2196049156099587E-2</v>
      </c>
      <c r="E127" s="75">
        <f t="shared" si="23"/>
        <v>1.2117997076754004E-2</v>
      </c>
      <c r="F127" s="75">
        <f t="shared" si="24"/>
        <v>7.804663661952543E-3</v>
      </c>
      <c r="G127" s="75">
        <f t="shared" si="25"/>
        <v>7.0092877153958687E-3</v>
      </c>
      <c r="H127" s="75">
        <f t="shared" si="25"/>
        <v>5.1877051518821934E-3</v>
      </c>
      <c r="I127" s="75">
        <f t="shared" si="25"/>
        <v>7.3109829332340774E-3</v>
      </c>
      <c r="J127" s="75">
        <f t="shared" si="25"/>
        <v>7.0531299679726525E-3</v>
      </c>
      <c r="K127" s="75">
        <f t="shared" si="25"/>
        <v>6.1953100637852409E-3</v>
      </c>
      <c r="L127" s="81">
        <f t="shared" si="26"/>
        <v>6.7598210281431207E-3</v>
      </c>
    </row>
    <row r="128" spans="1:12">
      <c r="A128" s="27" t="s">
        <v>28</v>
      </c>
      <c r="B128" s="74">
        <f t="shared" si="22"/>
        <v>6.1644358753822744E-2</v>
      </c>
      <c r="C128" s="74">
        <f t="shared" si="22"/>
        <v>3.9040950212500841E-2</v>
      </c>
      <c r="D128" s="74">
        <f t="shared" si="22"/>
        <v>1.9333835295307918E-2</v>
      </c>
      <c r="E128" s="75">
        <f t="shared" si="23"/>
        <v>2.401847114216411E-2</v>
      </c>
      <c r="F128" s="75">
        <f t="shared" si="24"/>
        <v>8.5210691802795838E-3</v>
      </c>
      <c r="G128" s="75">
        <f t="shared" si="25"/>
        <v>7.5719968983617714E-3</v>
      </c>
      <c r="H128" s="75">
        <f t="shared" si="25"/>
        <v>5.5499926064190835E-3</v>
      </c>
      <c r="I128" s="75">
        <f t="shared" si="25"/>
        <v>7.7759194157016103E-3</v>
      </c>
      <c r="J128" s="75">
        <f t="shared" si="25"/>
        <v>7.5933017806102997E-3</v>
      </c>
      <c r="K128" s="75">
        <f t="shared" si="25"/>
        <v>6.6165371334805118E-3</v>
      </c>
      <c r="L128" s="81">
        <f t="shared" si="26"/>
        <v>7.2710223986278419E-3</v>
      </c>
    </row>
    <row r="129" spans="1:12">
      <c r="A129" s="27" t="s">
        <v>29</v>
      </c>
      <c r="B129" s="74">
        <f t="shared" si="22"/>
        <v>2.4670084634913093E-3</v>
      </c>
      <c r="C129" s="74">
        <f t="shared" si="22"/>
        <v>3.3870596034595835E-3</v>
      </c>
      <c r="D129" s="74">
        <f t="shared" si="22"/>
        <v>-9.0559236919100297E-3</v>
      </c>
      <c r="E129" s="75">
        <f t="shared" si="23"/>
        <v>6.5249372350092054E-3</v>
      </c>
      <c r="F129" s="75">
        <f t="shared" si="24"/>
        <v>7.1634436109633114E-3</v>
      </c>
      <c r="G129" s="75">
        <f t="shared" si="25"/>
        <v>6.508141664694809E-3</v>
      </c>
      <c r="H129" s="75">
        <f t="shared" si="25"/>
        <v>4.8165986147892153E-3</v>
      </c>
      <c r="I129" s="75">
        <f t="shared" si="25"/>
        <v>6.733629593051467E-3</v>
      </c>
      <c r="J129" s="75">
        <f t="shared" si="25"/>
        <v>6.6074650291750017E-3</v>
      </c>
      <c r="K129" s="75">
        <f t="shared" si="25"/>
        <v>5.7396851295241722E-3</v>
      </c>
      <c r="L129" s="81">
        <f t="shared" si="26"/>
        <v>6.2611975905624354E-3</v>
      </c>
    </row>
    <row r="130" spans="1:12">
      <c r="A130" s="27" t="s">
        <v>30</v>
      </c>
      <c r="B130" s="74">
        <f t="shared" si="22"/>
        <v>4.9000495450885077E-2</v>
      </c>
      <c r="C130" s="74">
        <f t="shared" si="22"/>
        <v>3.9999748942171641E-2</v>
      </c>
      <c r="D130" s="74">
        <f t="shared" si="22"/>
        <v>3.3815329454464971E-2</v>
      </c>
      <c r="E130" s="75">
        <f t="shared" si="23"/>
        <v>-2.5126980662243101E-2</v>
      </c>
      <c r="F130" s="75">
        <f t="shared" si="24"/>
        <v>1.4186922040084459E-2</v>
      </c>
      <c r="G130" s="75">
        <f t="shared" si="25"/>
        <v>1.2439057380902752E-2</v>
      </c>
      <c r="H130" s="75">
        <f t="shared" si="25"/>
        <v>8.9299890719962902E-3</v>
      </c>
      <c r="I130" s="75">
        <f t="shared" si="25"/>
        <v>1.2306807546331039E-2</v>
      </c>
      <c r="J130" s="75">
        <f t="shared" si="25"/>
        <v>1.1679051015498102E-2</v>
      </c>
      <c r="K130" s="75">
        <f t="shared" si="25"/>
        <v>1.001865922694755E-2</v>
      </c>
      <c r="L130" s="81">
        <f t="shared" si="26"/>
        <v>1.1591969938523444E-2</v>
      </c>
    </row>
    <row r="131" spans="1:12">
      <c r="A131" s="27" t="s">
        <v>31</v>
      </c>
      <c r="B131" s="74">
        <f t="shared" si="22"/>
        <v>3.7208843190216577E-2</v>
      </c>
      <c r="C131" s="74">
        <f t="shared" si="22"/>
        <v>2.4916358768125067E-2</v>
      </c>
      <c r="D131" s="74">
        <f t="shared" si="22"/>
        <v>2.5578984084355896E-2</v>
      </c>
      <c r="E131" s="75">
        <f t="shared" si="23"/>
        <v>2.0271007392556974E-2</v>
      </c>
      <c r="F131" s="75">
        <f t="shared" si="24"/>
        <v>1.6797146730679093E-2</v>
      </c>
      <c r="G131" s="75">
        <f t="shared" si="25"/>
        <v>1.4394408739590537E-2</v>
      </c>
      <c r="H131" s="75">
        <f t="shared" si="25"/>
        <v>1.0331951619671386E-2</v>
      </c>
      <c r="I131" s="75">
        <f t="shared" si="25"/>
        <v>1.3868165297572965E-2</v>
      </c>
      <c r="J131" s="75">
        <f t="shared" si="25"/>
        <v>1.3385594708564819E-2</v>
      </c>
      <c r="K131" s="75">
        <f t="shared" si="25"/>
        <v>1.1315788518876688E-2</v>
      </c>
      <c r="L131" s="81">
        <f t="shared" si="26"/>
        <v>1.3346664523013479E-2</v>
      </c>
    </row>
    <row r="132" spans="1:12">
      <c r="A132" s="27" t="s">
        <v>32</v>
      </c>
      <c r="B132" s="74">
        <f t="shared" ref="B132:D140" si="27">RATE(10, , -B36,C36)</f>
        <v>-2.5612448555202118E-3</v>
      </c>
      <c r="C132" s="74">
        <f t="shared" si="27"/>
        <v>-3.7511023412765948E-4</v>
      </c>
      <c r="D132" s="74">
        <f t="shared" si="27"/>
        <v>-1.043217526681884E-2</v>
      </c>
      <c r="E132" s="75">
        <f t="shared" si="23"/>
        <v>3.0797986366155202E-3</v>
      </c>
      <c r="F132" s="75">
        <f t="shared" si="24"/>
        <v>5.1427086606511754E-3</v>
      </c>
      <c r="G132" s="75">
        <f t="shared" si="25"/>
        <v>4.6984072884766661E-3</v>
      </c>
      <c r="H132" s="75">
        <f t="shared" si="25"/>
        <v>3.5088581787374642E-3</v>
      </c>
      <c r="I132" s="75">
        <f t="shared" si="25"/>
        <v>4.8902088568608722E-3</v>
      </c>
      <c r="J132" s="75">
        <f t="shared" si="25"/>
        <v>4.898543851027423E-3</v>
      </c>
      <c r="K132" s="75">
        <f t="shared" si="25"/>
        <v>4.3215897419487228E-3</v>
      </c>
      <c r="L132" s="81">
        <f t="shared" si="26"/>
        <v>4.5765748353213008E-3</v>
      </c>
    </row>
    <row r="133" spans="1:12">
      <c r="A133" s="27" t="s">
        <v>33</v>
      </c>
      <c r="B133" s="74">
        <f t="shared" si="27"/>
        <v>1.5534493011946784E-2</v>
      </c>
      <c r="C133" s="74">
        <f t="shared" si="27"/>
        <v>1.5255393186414092E-2</v>
      </c>
      <c r="D133" s="74">
        <f t="shared" si="27"/>
        <v>3.1535913632260667E-3</v>
      </c>
      <c r="E133" s="75">
        <f t="shared" si="23"/>
        <v>2.013578036134062E-2</v>
      </c>
      <c r="F133" s="75">
        <f t="shared" si="24"/>
        <v>7.5766240521741258E-3</v>
      </c>
      <c r="G133" s="75">
        <f t="shared" si="25"/>
        <v>6.8199210279086134E-3</v>
      </c>
      <c r="H133" s="75">
        <f t="shared" si="25"/>
        <v>5.1963119941016052E-3</v>
      </c>
      <c r="I133" s="75">
        <f t="shared" si="25"/>
        <v>6.8813833526170749E-3</v>
      </c>
      <c r="J133" s="75">
        <f t="shared" si="25"/>
        <v>7.0897663994225237E-3</v>
      </c>
      <c r="K133" s="75">
        <f t="shared" si="25"/>
        <v>5.8990167080921578E-3</v>
      </c>
      <c r="L133" s="81">
        <f t="shared" si="26"/>
        <v>6.5768575865766581E-3</v>
      </c>
    </row>
    <row r="134" spans="1:12">
      <c r="A134" s="32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82"/>
    </row>
    <row r="135" spans="1:12">
      <c r="A135" s="29" t="s">
        <v>34</v>
      </c>
      <c r="B135" s="71">
        <f t="shared" si="27"/>
        <v>1.5692990887946574E-2</v>
      </c>
      <c r="C135" s="71">
        <f t="shared" si="27"/>
        <v>1.060068371032973E-2</v>
      </c>
      <c r="D135" s="71">
        <f>RATE(10, , -D39,E39)</f>
        <v>3.2600350687971525E-3</v>
      </c>
      <c r="E135" s="72">
        <f t="shared" ref="E135:F138" si="28">RATE(5, ,-E39,F39)</f>
        <v>-4.6983331940103406E-3</v>
      </c>
      <c r="F135" s="72">
        <f t="shared" si="28"/>
        <v>6.1545143732643194E-3</v>
      </c>
      <c r="G135" s="72">
        <f t="shared" ref="G135:K140" si="29">RATE(5, ,-G39,H39)</f>
        <v>4.9413833835497611E-3</v>
      </c>
      <c r="H135" s="72">
        <f t="shared" si="29"/>
        <v>4.6523477069449932E-3</v>
      </c>
      <c r="I135" s="72">
        <f t="shared" si="29"/>
        <v>6.1055578253186695E-3</v>
      </c>
      <c r="J135" s="72">
        <f t="shared" si="29"/>
        <v>8.0257762504927083E-3</v>
      </c>
      <c r="K135" s="72">
        <f t="shared" si="29"/>
        <v>9.6491925649417887E-3</v>
      </c>
      <c r="L135" s="80">
        <f>RATE(30, , -F39,L39)</f>
        <v>6.5866133485908826E-3</v>
      </c>
    </row>
    <row r="136" spans="1:12">
      <c r="A136" s="27" t="s">
        <v>35</v>
      </c>
      <c r="B136" s="74">
        <f t="shared" si="27"/>
        <v>2.0895809363354851E-2</v>
      </c>
      <c r="C136" s="74">
        <f t="shared" si="27"/>
        <v>9.7555979226242213E-3</v>
      </c>
      <c r="D136" s="74">
        <f>RATE(10, , -D40,E40)</f>
        <v>4.5359154205009819E-3</v>
      </c>
      <c r="E136" s="75">
        <f t="shared" si="28"/>
        <v>-5.9387743499616993E-3</v>
      </c>
      <c r="F136" s="75">
        <f t="shared" si="28"/>
        <v>4.3350386679982915E-3</v>
      </c>
      <c r="G136" s="75">
        <f t="shared" si="29"/>
        <v>4.0268649191723647E-3</v>
      </c>
      <c r="H136" s="75">
        <f t="shared" si="29"/>
        <v>3.6254394312562432E-3</v>
      </c>
      <c r="I136" s="75">
        <f t="shared" si="29"/>
        <v>5.4565831550961799E-3</v>
      </c>
      <c r="J136" s="75">
        <f t="shared" si="29"/>
        <v>7.853551125475056E-3</v>
      </c>
      <c r="K136" s="75">
        <f t="shared" si="29"/>
        <v>9.8910496919979978E-3</v>
      </c>
      <c r="L136" s="81">
        <f>RATE(30, , -F40,L40)</f>
        <v>5.8621836601033409E-3</v>
      </c>
    </row>
    <row r="137" spans="1:12">
      <c r="A137" s="27" t="s">
        <v>36</v>
      </c>
      <c r="B137" s="74">
        <f t="shared" si="27"/>
        <v>2.411526055350461E-2</v>
      </c>
      <c r="C137" s="74">
        <f t="shared" si="27"/>
        <v>1.3770677512178187E-2</v>
      </c>
      <c r="D137" s="74">
        <f>RATE(10, , -D41,E41)</f>
        <v>6.0096650949974266E-3</v>
      </c>
      <c r="E137" s="75">
        <f t="shared" si="28"/>
        <v>-1.0805005068238071E-2</v>
      </c>
      <c r="F137" s="75">
        <f t="shared" si="28"/>
        <v>1.9878690768807539E-2</v>
      </c>
      <c r="G137" s="75">
        <f t="shared" si="29"/>
        <v>7.2473494421016697E-3</v>
      </c>
      <c r="H137" s="75">
        <f t="shared" si="29"/>
        <v>7.0484316370403415E-3</v>
      </c>
      <c r="I137" s="75">
        <f t="shared" si="29"/>
        <v>7.8823765176115699E-3</v>
      </c>
      <c r="J137" s="75">
        <f t="shared" si="29"/>
        <v>9.0465888799020275E-3</v>
      </c>
      <c r="K137" s="75">
        <f t="shared" si="29"/>
        <v>1.0001465148002351E-2</v>
      </c>
      <c r="L137" s="81">
        <f>RATE(30, , -F41,L41)</f>
        <v>1.0174373650482366E-2</v>
      </c>
    </row>
    <row r="138" spans="1:12">
      <c r="A138" s="27" t="s">
        <v>37</v>
      </c>
      <c r="B138" s="74">
        <f t="shared" si="27"/>
        <v>8.8375317108425871E-3</v>
      </c>
      <c r="C138" s="74">
        <f t="shared" si="27"/>
        <v>1.0978273310320457E-2</v>
      </c>
      <c r="D138" s="74">
        <f>RATE(10, , -D42,E42)</f>
        <v>1.3384336102735732E-3</v>
      </c>
      <c r="E138" s="75">
        <f t="shared" si="28"/>
        <v>-2.1786699423575169E-3</v>
      </c>
      <c r="F138" s="75">
        <f t="shared" si="28"/>
        <v>5.8479234446386728E-3</v>
      </c>
      <c r="G138" s="75">
        <f t="shared" si="29"/>
        <v>5.5490885898838941E-3</v>
      </c>
      <c r="H138" s="75">
        <f t="shared" si="29"/>
        <v>5.3574694555656591E-3</v>
      </c>
      <c r="I138" s="75">
        <f t="shared" si="29"/>
        <v>6.4943938327829964E-3</v>
      </c>
      <c r="J138" s="75">
        <f t="shared" si="29"/>
        <v>8.023942645632989E-3</v>
      </c>
      <c r="K138" s="75">
        <f t="shared" si="29"/>
        <v>9.3137703487173474E-3</v>
      </c>
      <c r="L138" s="81">
        <f>RATE(30, , -F42,L42)</f>
        <v>6.7634011646362773E-3</v>
      </c>
    </row>
    <row r="139" spans="1:12">
      <c r="A139" s="32"/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82"/>
    </row>
    <row r="140" spans="1:12" ht="13.5" thickBot="1">
      <c r="A140" s="30" t="s">
        <v>38</v>
      </c>
      <c r="B140" s="83">
        <f t="shared" si="27"/>
        <v>3.6017680580434103E-3</v>
      </c>
      <c r="C140" s="83">
        <f t="shared" si="27"/>
        <v>1.282019963140329E-2</v>
      </c>
      <c r="D140" s="83">
        <f>RATE(10, , -D44,E44)</f>
        <v>5.6126721382830707E-3</v>
      </c>
      <c r="E140" s="84">
        <f>RATE(5, ,-E44,F44)</f>
        <v>-6.5107633204599085E-4</v>
      </c>
      <c r="F140" s="84">
        <f>RATE(5, ,-F44,G44)</f>
        <v>1.0416266101474404E-2</v>
      </c>
      <c r="G140" s="84">
        <f t="shared" si="29"/>
        <v>6.2853138824054055E-3</v>
      </c>
      <c r="H140" s="84">
        <f t="shared" si="29"/>
        <v>5.3669313444996581E-3</v>
      </c>
      <c r="I140" s="84">
        <f t="shared" si="29"/>
        <v>7.9775874370571331E-3</v>
      </c>
      <c r="J140" s="84">
        <f t="shared" si="29"/>
        <v>7.5134755873278967E-3</v>
      </c>
      <c r="K140" s="84">
        <f t="shared" si="29"/>
        <v>7.6606744609729605E-3</v>
      </c>
      <c r="L140" s="85">
        <f>RATE(30, , -F44,L44)</f>
        <v>7.5354866506837179E-3</v>
      </c>
    </row>
    <row r="141" spans="1:12">
      <c r="A141" s="45"/>
      <c r="B141" s="45"/>
      <c r="C141" s="45"/>
    </row>
    <row r="142" spans="1:12">
      <c r="A142" s="45"/>
      <c r="B142" s="45"/>
      <c r="C142" s="45"/>
    </row>
    <row r="143" spans="1:12">
      <c r="A143" s="45"/>
      <c r="B143" s="45"/>
      <c r="C143" s="45"/>
    </row>
    <row r="144" spans="1:12">
      <c r="A144" s="45"/>
      <c r="B144" s="45"/>
      <c r="C144" s="45"/>
    </row>
    <row r="145" spans="1:3">
      <c r="A145" s="45"/>
      <c r="B145" s="45"/>
      <c r="C145" s="45"/>
    </row>
    <row r="146" spans="1:3">
      <c r="A146" s="45"/>
      <c r="B146" s="45"/>
      <c r="C146" s="45"/>
    </row>
    <row r="147" spans="1:3">
      <c r="A147" s="45"/>
      <c r="B147" s="45"/>
      <c r="C147" s="45"/>
    </row>
    <row r="148" spans="1:3">
      <c r="A148" s="45"/>
      <c r="B148" s="45"/>
      <c r="C148" s="45"/>
    </row>
    <row r="149" spans="1:3">
      <c r="A149" s="45"/>
      <c r="B149" s="45"/>
      <c r="C149" s="45"/>
    </row>
    <row r="150" spans="1:3">
      <c r="A150" s="45"/>
      <c r="B150" s="45"/>
      <c r="C150" s="45"/>
    </row>
    <row r="151" spans="1:3">
      <c r="A151" s="45"/>
      <c r="B151" s="45"/>
      <c r="C151" s="45"/>
    </row>
    <row r="152" spans="1:3">
      <c r="A152" s="45"/>
      <c r="B152" s="45"/>
      <c r="C152" s="45"/>
    </row>
    <row r="153" spans="1:3">
      <c r="A153" s="45"/>
      <c r="B153" s="45"/>
      <c r="C153" s="45"/>
    </row>
    <row r="154" spans="1:3">
      <c r="A154" s="45"/>
      <c r="B154" s="45"/>
      <c r="C154" s="45"/>
    </row>
    <row r="155" spans="1:3">
      <c r="A155" s="45"/>
      <c r="B155" s="45"/>
      <c r="C155" s="45"/>
    </row>
    <row r="156" spans="1:3">
      <c r="A156" s="45"/>
      <c r="B156" s="45"/>
      <c r="C156" s="45"/>
    </row>
    <row r="157" spans="1:3">
      <c r="A157" s="45"/>
      <c r="B157" s="45"/>
      <c r="C157" s="45"/>
    </row>
    <row r="158" spans="1:3">
      <c r="A158" s="45"/>
      <c r="B158" s="45"/>
      <c r="C158" s="45"/>
    </row>
    <row r="159" spans="1:3">
      <c r="A159" s="45"/>
      <c r="B159" s="45"/>
      <c r="C159" s="45"/>
    </row>
    <row r="160" spans="1:3">
      <c r="A160" s="45"/>
      <c r="B160" s="45"/>
      <c r="C160" s="45"/>
    </row>
    <row r="161" spans="1:3">
      <c r="A161" s="45"/>
      <c r="B161" s="45"/>
      <c r="C161" s="45"/>
    </row>
    <row r="162" spans="1:3">
      <c r="A162" s="45"/>
      <c r="B162" s="45"/>
      <c r="C162" s="45"/>
    </row>
    <row r="163" spans="1:3">
      <c r="A163" s="45"/>
      <c r="B163" s="45"/>
      <c r="C163" s="45"/>
    </row>
    <row r="164" spans="1:3">
      <c r="A164" s="45"/>
      <c r="B164" s="45"/>
      <c r="C164" s="45"/>
    </row>
    <row r="165" spans="1:3">
      <c r="A165" s="45"/>
      <c r="B165" s="45"/>
      <c r="C165" s="45"/>
    </row>
    <row r="166" spans="1:3">
      <c r="A166" s="45"/>
      <c r="B166" s="45"/>
      <c r="C166" s="45"/>
    </row>
    <row r="167" spans="1:3">
      <c r="A167" s="45"/>
      <c r="B167" s="45"/>
      <c r="C167" s="45"/>
    </row>
    <row r="168" spans="1:3">
      <c r="A168" s="45"/>
      <c r="B168" s="45"/>
      <c r="C168" s="45"/>
    </row>
    <row r="169" spans="1:3">
      <c r="A169" s="45"/>
      <c r="B169" s="45"/>
      <c r="C169" s="45"/>
    </row>
    <row r="170" spans="1:3">
      <c r="A170" s="45"/>
      <c r="B170" s="45"/>
      <c r="C170" s="45"/>
    </row>
    <row r="171" spans="1:3">
      <c r="A171" s="45"/>
      <c r="B171" s="45"/>
      <c r="C171" s="45"/>
    </row>
    <row r="172" spans="1:3">
      <c r="A172" s="45"/>
      <c r="B172" s="45"/>
      <c r="C172" s="45"/>
    </row>
    <row r="173" spans="1:3">
      <c r="A173" s="45"/>
      <c r="B173" s="45"/>
      <c r="C173" s="45"/>
    </row>
    <row r="174" spans="1:3">
      <c r="A174" s="45"/>
      <c r="B174" s="45"/>
      <c r="C174" s="45"/>
    </row>
    <row r="175" spans="1:3">
      <c r="A175" s="45"/>
      <c r="B175" s="45"/>
      <c r="C175" s="45"/>
    </row>
    <row r="176" spans="1:3">
      <c r="A176" s="45"/>
      <c r="B176" s="45"/>
      <c r="C176" s="45"/>
    </row>
    <row r="177" spans="1:3">
      <c r="A177" s="45"/>
      <c r="B177" s="45"/>
      <c r="C177" s="45"/>
    </row>
    <row r="178" spans="1:3">
      <c r="A178" s="45"/>
      <c r="B178" s="45"/>
      <c r="C178" s="45"/>
    </row>
    <row r="179" spans="1:3">
      <c r="A179" s="45"/>
      <c r="B179" s="45"/>
      <c r="C179" s="45"/>
    </row>
    <row r="180" spans="1:3">
      <c r="A180" s="45"/>
      <c r="B180" s="45"/>
      <c r="C180" s="45"/>
    </row>
    <row r="181" spans="1:3">
      <c r="A181" s="45"/>
      <c r="B181" s="45"/>
      <c r="C181" s="45"/>
    </row>
    <row r="182" spans="1:3">
      <c r="A182" s="45"/>
      <c r="B182" s="45"/>
      <c r="C182" s="45"/>
    </row>
    <row r="183" spans="1:3">
      <c r="A183" s="45"/>
      <c r="B183" s="45"/>
      <c r="C183" s="45"/>
    </row>
    <row r="184" spans="1:3">
      <c r="A184" s="45"/>
      <c r="B184" s="45"/>
      <c r="C184" s="45"/>
    </row>
    <row r="185" spans="1:3">
      <c r="A185" s="45"/>
      <c r="B185" s="45"/>
      <c r="C185" s="45"/>
    </row>
    <row r="186" spans="1:3">
      <c r="A186" s="45"/>
      <c r="B186" s="45"/>
      <c r="C186" s="45"/>
    </row>
    <row r="187" spans="1:3">
      <c r="A187" s="45"/>
      <c r="B187" s="45"/>
      <c r="C187" s="45"/>
    </row>
    <row r="188" spans="1:3">
      <c r="A188" s="45"/>
      <c r="B188" s="45"/>
      <c r="C188" s="45"/>
    </row>
    <row r="189" spans="1:3">
      <c r="A189" s="45"/>
      <c r="B189" s="45"/>
      <c r="C189" s="45"/>
    </row>
    <row r="190" spans="1:3">
      <c r="A190" s="45"/>
      <c r="B190" s="45"/>
      <c r="C190" s="45"/>
    </row>
    <row r="191" spans="1:3">
      <c r="A191" s="45"/>
      <c r="B191" s="45"/>
      <c r="C191" s="45"/>
    </row>
    <row r="192" spans="1:3">
      <c r="A192" s="45"/>
      <c r="B192" s="45"/>
      <c r="C192" s="45"/>
    </row>
    <row r="193" spans="1:3">
      <c r="A193" s="45"/>
      <c r="B193" s="45"/>
      <c r="C193" s="45"/>
    </row>
    <row r="194" spans="1:3">
      <c r="A194" s="45"/>
      <c r="B194" s="45"/>
      <c r="C194" s="45"/>
    </row>
    <row r="195" spans="1:3">
      <c r="A195" s="45"/>
      <c r="B195" s="45"/>
      <c r="C195" s="45"/>
    </row>
    <row r="196" spans="1:3">
      <c r="A196" s="45"/>
      <c r="B196" s="45"/>
      <c r="C196" s="45"/>
    </row>
    <row r="197" spans="1:3">
      <c r="A197" s="45"/>
      <c r="B197" s="45"/>
      <c r="C197" s="45"/>
    </row>
    <row r="198" spans="1:3">
      <c r="A198" s="45"/>
      <c r="B198" s="45"/>
      <c r="C198" s="45"/>
    </row>
    <row r="199" spans="1:3">
      <c r="A199" s="45"/>
      <c r="B199" s="45"/>
      <c r="C199" s="45"/>
    </row>
    <row r="200" spans="1:3">
      <c r="A200" s="45"/>
      <c r="B200" s="45"/>
      <c r="C200" s="45"/>
    </row>
    <row r="201" spans="1:3">
      <c r="A201" s="45"/>
      <c r="B201" s="45"/>
      <c r="C201" s="45"/>
    </row>
    <row r="202" spans="1:3">
      <c r="A202" s="45"/>
      <c r="B202" s="45"/>
      <c r="C202" s="45"/>
    </row>
    <row r="203" spans="1:3">
      <c r="A203" s="45"/>
      <c r="B203" s="45"/>
      <c r="C203" s="45"/>
    </row>
    <row r="204" spans="1:3">
      <c r="A204" s="45"/>
      <c r="B204" s="45"/>
      <c r="C204" s="45"/>
    </row>
    <row r="205" spans="1:3">
      <c r="A205" s="45"/>
      <c r="B205" s="45"/>
      <c r="C205" s="45"/>
    </row>
    <row r="206" spans="1:3">
      <c r="A206" s="45"/>
      <c r="B206" s="45"/>
      <c r="C206" s="45"/>
    </row>
    <row r="207" spans="1:3">
      <c r="A207" s="45"/>
      <c r="B207" s="45"/>
      <c r="C207" s="45"/>
    </row>
    <row r="208" spans="1:3">
      <c r="A208" s="45"/>
      <c r="B208" s="45"/>
      <c r="C208" s="45"/>
    </row>
    <row r="209" spans="1:3">
      <c r="A209" s="45"/>
      <c r="B209" s="45"/>
      <c r="C209" s="45"/>
    </row>
    <row r="210" spans="1:3">
      <c r="A210" s="45"/>
      <c r="B210" s="45"/>
      <c r="C210" s="45"/>
    </row>
    <row r="211" spans="1:3">
      <c r="A211" s="45"/>
      <c r="B211" s="45"/>
      <c r="C211" s="45"/>
    </row>
    <row r="212" spans="1:3">
      <c r="A212" s="45"/>
      <c r="B212" s="45"/>
      <c r="C212" s="45"/>
    </row>
    <row r="213" spans="1:3">
      <c r="A213" s="45"/>
      <c r="B213" s="45"/>
      <c r="C213" s="45"/>
    </row>
    <row r="214" spans="1:3">
      <c r="A214" s="45"/>
      <c r="B214" s="45"/>
      <c r="C214" s="45"/>
    </row>
    <row r="215" spans="1:3">
      <c r="A215" s="45"/>
      <c r="B215" s="45"/>
      <c r="C215" s="45"/>
    </row>
    <row r="216" spans="1:3">
      <c r="A216" s="45"/>
      <c r="B216" s="45"/>
      <c r="C216" s="45"/>
    </row>
    <row r="217" spans="1:3">
      <c r="A217" s="45"/>
      <c r="B217" s="45"/>
      <c r="C217" s="45"/>
    </row>
    <row r="218" spans="1:3">
      <c r="A218" s="45"/>
      <c r="B218" s="45"/>
      <c r="C218" s="45"/>
    </row>
    <row r="219" spans="1:3">
      <c r="A219" s="45"/>
      <c r="B219" s="45"/>
      <c r="C219" s="45"/>
    </row>
    <row r="220" spans="1:3">
      <c r="A220" s="45"/>
      <c r="B220" s="45"/>
      <c r="C220" s="45"/>
    </row>
    <row r="221" spans="1:3">
      <c r="A221" s="45"/>
      <c r="B221" s="45"/>
      <c r="C221" s="45"/>
    </row>
    <row r="222" spans="1:3">
      <c r="A222" s="45"/>
      <c r="B222" s="45"/>
      <c r="C222" s="45"/>
    </row>
    <row r="223" spans="1:3">
      <c r="A223" s="45"/>
      <c r="B223" s="45"/>
      <c r="C223" s="45"/>
    </row>
    <row r="224" spans="1:3">
      <c r="A224" s="45"/>
      <c r="B224" s="45"/>
      <c r="C224" s="45"/>
    </row>
    <row r="225" spans="1:3">
      <c r="A225" s="45"/>
      <c r="B225" s="45"/>
      <c r="C225" s="45"/>
    </row>
    <row r="226" spans="1:3">
      <c r="A226" s="45"/>
      <c r="B226" s="45"/>
      <c r="C226" s="45"/>
    </row>
    <row r="227" spans="1:3">
      <c r="A227" s="45"/>
      <c r="B227" s="45"/>
      <c r="C227" s="45"/>
    </row>
    <row r="228" spans="1:3">
      <c r="A228" s="45"/>
      <c r="B228" s="45"/>
      <c r="C228" s="45"/>
    </row>
    <row r="229" spans="1:3">
      <c r="A229" s="45"/>
      <c r="B229" s="45"/>
      <c r="C229" s="45"/>
    </row>
    <row r="230" spans="1:3">
      <c r="A230" s="45"/>
      <c r="B230" s="45"/>
      <c r="C230" s="45"/>
    </row>
    <row r="231" spans="1:3">
      <c r="A231" s="45"/>
      <c r="B231" s="45"/>
      <c r="C231" s="45"/>
    </row>
    <row r="232" spans="1:3">
      <c r="A232" s="45"/>
      <c r="B232" s="45"/>
      <c r="C232" s="45"/>
    </row>
    <row r="233" spans="1:3">
      <c r="A233" s="45"/>
      <c r="B233" s="45"/>
      <c r="C233" s="45"/>
    </row>
    <row r="234" spans="1:3">
      <c r="A234" s="45"/>
      <c r="B234" s="45"/>
      <c r="C234" s="45"/>
    </row>
    <row r="235" spans="1:3">
      <c r="A235" s="45"/>
      <c r="B235" s="45"/>
      <c r="C235" s="45"/>
    </row>
    <row r="236" spans="1:3">
      <c r="A236" s="45"/>
      <c r="B236" s="45"/>
      <c r="C236" s="45"/>
    </row>
    <row r="237" spans="1:3">
      <c r="A237" s="45"/>
      <c r="B237" s="45"/>
      <c r="C237" s="45"/>
    </row>
    <row r="238" spans="1:3">
      <c r="A238" s="45"/>
      <c r="B238" s="45"/>
      <c r="C238" s="45"/>
    </row>
    <row r="239" spans="1:3">
      <c r="A239" s="45"/>
      <c r="B239" s="45"/>
      <c r="C239" s="45"/>
    </row>
    <row r="240" spans="1:3">
      <c r="A240" s="45"/>
      <c r="B240" s="45"/>
      <c r="C240" s="45"/>
    </row>
    <row r="241" spans="1:3">
      <c r="A241" s="45"/>
      <c r="B241" s="45"/>
      <c r="C241" s="45"/>
    </row>
    <row r="242" spans="1:3">
      <c r="A242" s="45"/>
      <c r="B242" s="45"/>
      <c r="C242" s="45"/>
    </row>
    <row r="243" spans="1:3">
      <c r="A243" s="45"/>
      <c r="B243" s="45"/>
      <c r="C243" s="45"/>
    </row>
    <row r="244" spans="1:3">
      <c r="A244" s="45"/>
      <c r="B244" s="45"/>
      <c r="C244" s="45"/>
    </row>
    <row r="245" spans="1:3">
      <c r="A245" s="45"/>
      <c r="B245" s="45"/>
      <c r="C245" s="45"/>
    </row>
    <row r="246" spans="1:3">
      <c r="A246" s="45"/>
      <c r="B246" s="45"/>
      <c r="C246" s="45"/>
    </row>
    <row r="247" spans="1:3">
      <c r="A247" s="45"/>
      <c r="B247" s="45"/>
      <c r="C247" s="45"/>
    </row>
    <row r="248" spans="1:3">
      <c r="A248" s="45"/>
      <c r="B248" s="45"/>
      <c r="C248" s="45"/>
    </row>
    <row r="249" spans="1:3">
      <c r="A249" s="45"/>
      <c r="B249" s="45"/>
      <c r="C249" s="45"/>
    </row>
    <row r="250" spans="1:3">
      <c r="A250" s="45"/>
      <c r="B250" s="45"/>
      <c r="C250" s="45"/>
    </row>
    <row r="251" spans="1:3">
      <c r="A251" s="45"/>
      <c r="B251" s="45"/>
      <c r="C251" s="45"/>
    </row>
    <row r="252" spans="1:3">
      <c r="A252" s="45"/>
      <c r="B252" s="45"/>
      <c r="C252" s="45"/>
    </row>
    <row r="253" spans="1:3">
      <c r="A253" s="45"/>
      <c r="B253" s="45"/>
      <c r="C253" s="45"/>
    </row>
    <row r="254" spans="1:3">
      <c r="A254" s="45"/>
      <c r="B254" s="45"/>
      <c r="C254" s="45"/>
    </row>
    <row r="255" spans="1:3">
      <c r="A255" s="45"/>
      <c r="B255" s="45"/>
      <c r="C255" s="45"/>
    </row>
    <row r="256" spans="1:3">
      <c r="A256" s="45"/>
      <c r="B256" s="45"/>
      <c r="C256" s="45"/>
    </row>
    <row r="257" spans="1:3">
      <c r="A257" s="45"/>
      <c r="B257" s="45"/>
      <c r="C257" s="45"/>
    </row>
    <row r="258" spans="1:3">
      <c r="A258" s="45"/>
      <c r="B258" s="45"/>
      <c r="C258" s="45"/>
    </row>
    <row r="259" spans="1:3">
      <c r="A259" s="45"/>
      <c r="B259" s="45"/>
      <c r="C259" s="45"/>
    </row>
    <row r="260" spans="1:3">
      <c r="A260" s="45"/>
      <c r="B260" s="45"/>
      <c r="C260" s="45"/>
    </row>
    <row r="261" spans="1:3">
      <c r="A261" s="45"/>
      <c r="B261" s="45"/>
      <c r="C261" s="45"/>
    </row>
    <row r="262" spans="1:3">
      <c r="A262" s="45"/>
      <c r="B262" s="45"/>
      <c r="C262" s="45"/>
    </row>
    <row r="263" spans="1:3">
      <c r="A263" s="45"/>
      <c r="B263" s="45"/>
      <c r="C263" s="45"/>
    </row>
    <row r="264" spans="1:3">
      <c r="A264" s="45"/>
      <c r="B264" s="45"/>
      <c r="C264" s="45"/>
    </row>
    <row r="265" spans="1:3">
      <c r="A265" s="45"/>
      <c r="B265" s="45"/>
      <c r="C265" s="45"/>
    </row>
    <row r="266" spans="1:3">
      <c r="A266" s="45"/>
      <c r="B266" s="45"/>
      <c r="C266" s="45"/>
    </row>
    <row r="267" spans="1:3">
      <c r="A267" s="45"/>
      <c r="B267" s="45"/>
      <c r="C267" s="45"/>
    </row>
    <row r="268" spans="1:3">
      <c r="A268" s="45"/>
      <c r="B268" s="45"/>
      <c r="C268" s="45"/>
    </row>
    <row r="269" spans="1:3">
      <c r="A269" s="45"/>
      <c r="B269" s="45"/>
      <c r="C269" s="45"/>
    </row>
    <row r="270" spans="1:3">
      <c r="A270" s="45"/>
      <c r="B270" s="45"/>
      <c r="C270" s="45"/>
    </row>
    <row r="271" spans="1:3">
      <c r="A271" s="45"/>
      <c r="B271" s="45"/>
      <c r="C271" s="45"/>
    </row>
    <row r="272" spans="1:3">
      <c r="A272" s="45"/>
      <c r="B272" s="45"/>
      <c r="C272" s="45"/>
    </row>
    <row r="273" spans="1:3">
      <c r="A273" s="45"/>
      <c r="B273" s="45"/>
      <c r="C273" s="45"/>
    </row>
    <row r="274" spans="1:3">
      <c r="A274" s="45"/>
      <c r="B274" s="45"/>
      <c r="C274" s="45"/>
    </row>
    <row r="275" spans="1:3">
      <c r="A275" s="45"/>
      <c r="B275" s="45"/>
      <c r="C275" s="45"/>
    </row>
    <row r="276" spans="1:3">
      <c r="A276" s="45"/>
      <c r="B276" s="45"/>
      <c r="C276" s="45"/>
    </row>
    <row r="277" spans="1:3">
      <c r="A277" s="45"/>
      <c r="B277" s="45"/>
      <c r="C277" s="45"/>
    </row>
    <row r="278" spans="1:3">
      <c r="A278" s="45"/>
      <c r="B278" s="45"/>
      <c r="C278" s="45"/>
    </row>
    <row r="279" spans="1:3">
      <c r="A279" s="45"/>
      <c r="B279" s="45"/>
      <c r="C279" s="45"/>
    </row>
    <row r="280" spans="1:3">
      <c r="A280" s="45"/>
      <c r="B280" s="45"/>
      <c r="C280" s="45"/>
    </row>
    <row r="281" spans="1:3">
      <c r="A281" s="45"/>
      <c r="B281" s="45"/>
      <c r="C281" s="45"/>
    </row>
    <row r="282" spans="1:3">
      <c r="A282" s="45"/>
      <c r="B282" s="45"/>
      <c r="C282" s="45"/>
    </row>
    <row r="283" spans="1:3">
      <c r="A283" s="45"/>
      <c r="B283" s="45"/>
      <c r="C283" s="45"/>
    </row>
    <row r="284" spans="1:3">
      <c r="A284" s="45"/>
      <c r="B284" s="45"/>
      <c r="C284" s="45"/>
    </row>
    <row r="285" spans="1:3">
      <c r="A285" s="45"/>
      <c r="B285" s="45"/>
      <c r="C285" s="45"/>
    </row>
    <row r="286" spans="1:3">
      <c r="A286" s="45"/>
      <c r="B286" s="45"/>
      <c r="C286" s="45"/>
    </row>
    <row r="287" spans="1:3">
      <c r="A287" s="45"/>
      <c r="B287" s="45"/>
      <c r="C287" s="45"/>
    </row>
    <row r="288" spans="1:3">
      <c r="A288" s="45"/>
      <c r="B288" s="45"/>
      <c r="C288" s="45"/>
    </row>
    <row r="289" spans="1:3">
      <c r="A289" s="45"/>
      <c r="B289" s="45"/>
      <c r="C289" s="45"/>
    </row>
    <row r="290" spans="1:3">
      <c r="A290" s="45"/>
      <c r="B290" s="45"/>
      <c r="C290" s="45"/>
    </row>
    <row r="291" spans="1:3">
      <c r="A291" s="45"/>
      <c r="B291" s="45"/>
      <c r="C291" s="45"/>
    </row>
    <row r="292" spans="1:3">
      <c r="A292" s="45"/>
      <c r="B292" s="45"/>
      <c r="C292" s="45"/>
    </row>
    <row r="293" spans="1:3">
      <c r="A293" s="45"/>
      <c r="B293" s="45"/>
      <c r="C293" s="45"/>
    </row>
    <row r="294" spans="1:3">
      <c r="A294" s="45"/>
      <c r="B294" s="45"/>
      <c r="C294" s="45"/>
    </row>
    <row r="295" spans="1:3">
      <c r="A295" s="45"/>
      <c r="B295" s="45"/>
      <c r="C295" s="45"/>
    </row>
    <row r="296" spans="1:3">
      <c r="A296" s="45"/>
      <c r="B296" s="45"/>
      <c r="C296" s="45"/>
    </row>
    <row r="297" spans="1:3">
      <c r="A297" s="45"/>
      <c r="B297" s="45"/>
      <c r="C297" s="45"/>
    </row>
    <row r="298" spans="1:3">
      <c r="A298" s="45"/>
      <c r="B298" s="45"/>
      <c r="C298" s="45"/>
    </row>
    <row r="299" spans="1:3">
      <c r="A299" s="45"/>
      <c r="B299" s="45"/>
      <c r="C299" s="45"/>
    </row>
    <row r="300" spans="1:3">
      <c r="A300" s="45"/>
      <c r="B300" s="45"/>
      <c r="C300" s="45"/>
    </row>
    <row r="301" spans="1:3">
      <c r="A301" s="45"/>
      <c r="B301" s="45"/>
      <c r="C301" s="45"/>
    </row>
    <row r="302" spans="1:3">
      <c r="A302" s="45"/>
      <c r="B302" s="45"/>
      <c r="C302" s="45"/>
    </row>
    <row r="303" spans="1:3">
      <c r="A303" s="45"/>
      <c r="B303" s="45"/>
      <c r="C303" s="45"/>
    </row>
    <row r="304" spans="1:3">
      <c r="A304" s="45"/>
      <c r="B304" s="45"/>
      <c r="C304" s="45"/>
    </row>
    <row r="305" spans="1:3">
      <c r="A305" s="45"/>
      <c r="B305" s="45"/>
      <c r="C305" s="45"/>
    </row>
    <row r="306" spans="1:3">
      <c r="A306" s="45"/>
      <c r="B306" s="45"/>
      <c r="C306" s="45"/>
    </row>
    <row r="307" spans="1:3">
      <c r="A307" s="45"/>
      <c r="B307" s="45"/>
      <c r="C307" s="45"/>
    </row>
    <row r="308" spans="1:3">
      <c r="A308" s="45"/>
      <c r="B308" s="45"/>
      <c r="C308" s="45"/>
    </row>
    <row r="309" spans="1:3">
      <c r="A309" s="45"/>
      <c r="B309" s="45"/>
      <c r="C309" s="45"/>
    </row>
    <row r="310" spans="1:3">
      <c r="A310" s="45"/>
      <c r="B310" s="45"/>
      <c r="C310" s="45"/>
    </row>
    <row r="311" spans="1:3">
      <c r="A311" s="45"/>
      <c r="B311" s="45"/>
      <c r="C311" s="45"/>
    </row>
    <row r="312" spans="1:3">
      <c r="A312" s="45"/>
      <c r="B312" s="45"/>
      <c r="C312" s="45"/>
    </row>
    <row r="313" spans="1:3">
      <c r="A313" s="45"/>
      <c r="B313" s="45"/>
      <c r="C313" s="45"/>
    </row>
    <row r="314" spans="1:3">
      <c r="A314" s="45"/>
      <c r="B314" s="45"/>
      <c r="C314" s="45"/>
    </row>
    <row r="315" spans="1:3">
      <c r="A315" s="45"/>
      <c r="B315" s="45"/>
      <c r="C315" s="45"/>
    </row>
    <row r="316" spans="1:3">
      <c r="A316" s="45"/>
      <c r="B316" s="45"/>
      <c r="C316" s="45"/>
    </row>
    <row r="317" spans="1:3">
      <c r="A317" s="45"/>
      <c r="B317" s="45"/>
      <c r="C317" s="45"/>
    </row>
    <row r="318" spans="1:3">
      <c r="A318" s="45"/>
      <c r="B318" s="45"/>
      <c r="C318" s="45"/>
    </row>
    <row r="319" spans="1:3">
      <c r="A319" s="45"/>
      <c r="B319" s="45"/>
      <c r="C319" s="45"/>
    </row>
    <row r="320" spans="1:3">
      <c r="A320" s="45"/>
      <c r="B320" s="45"/>
      <c r="C320" s="45"/>
    </row>
    <row r="321" spans="1:3">
      <c r="A321" s="45"/>
      <c r="B321" s="45"/>
      <c r="C321" s="45"/>
    </row>
    <row r="322" spans="1:3">
      <c r="A322" s="45"/>
      <c r="B322" s="45"/>
      <c r="C322" s="45"/>
    </row>
    <row r="323" spans="1:3">
      <c r="A323" s="45"/>
      <c r="B323" s="45"/>
      <c r="C323" s="45"/>
    </row>
    <row r="324" spans="1:3">
      <c r="A324" s="45"/>
      <c r="B324" s="45"/>
      <c r="C324" s="45"/>
    </row>
    <row r="325" spans="1:3">
      <c r="A325" s="45"/>
      <c r="B325" s="45"/>
      <c r="C325" s="45"/>
    </row>
    <row r="326" spans="1:3">
      <c r="A326" s="45"/>
      <c r="B326" s="45"/>
      <c r="C326" s="45"/>
    </row>
    <row r="327" spans="1:3">
      <c r="A327" s="45"/>
      <c r="B327" s="45"/>
      <c r="C327" s="45"/>
    </row>
    <row r="328" spans="1:3">
      <c r="A328" s="45"/>
      <c r="B328" s="45"/>
      <c r="C328" s="45"/>
    </row>
    <row r="329" spans="1:3">
      <c r="A329" s="45"/>
      <c r="B329" s="45"/>
      <c r="C329" s="45"/>
    </row>
    <row r="330" spans="1:3">
      <c r="A330" s="45"/>
      <c r="B330" s="45"/>
      <c r="C330" s="45"/>
    </row>
    <row r="331" spans="1:3">
      <c r="A331" s="45"/>
      <c r="B331" s="45"/>
      <c r="C331" s="45"/>
    </row>
    <row r="332" spans="1:3">
      <c r="A332" s="45"/>
      <c r="B332" s="45"/>
      <c r="C332" s="45"/>
    </row>
    <row r="333" spans="1:3">
      <c r="A333" s="45"/>
      <c r="B333" s="45"/>
      <c r="C333" s="45"/>
    </row>
    <row r="334" spans="1:3">
      <c r="A334" s="45"/>
      <c r="B334" s="45"/>
      <c r="C334" s="45"/>
    </row>
    <row r="335" spans="1:3">
      <c r="A335" s="45"/>
      <c r="B335" s="45"/>
      <c r="C335" s="45"/>
    </row>
    <row r="336" spans="1:3">
      <c r="A336" s="45"/>
      <c r="B336" s="45"/>
      <c r="C336" s="45"/>
    </row>
    <row r="337" spans="1:3">
      <c r="A337" s="45"/>
      <c r="B337" s="45"/>
      <c r="C337" s="45"/>
    </row>
    <row r="338" spans="1:3">
      <c r="A338" s="45"/>
      <c r="B338" s="45"/>
      <c r="C338" s="45"/>
    </row>
    <row r="339" spans="1:3">
      <c r="A339" s="45"/>
      <c r="B339" s="45"/>
      <c r="C339" s="45"/>
    </row>
    <row r="340" spans="1:3">
      <c r="A340" s="45"/>
      <c r="B340" s="45"/>
      <c r="C340" s="45"/>
    </row>
    <row r="341" spans="1:3">
      <c r="A341" s="45"/>
      <c r="B341" s="45"/>
      <c r="C341" s="45"/>
    </row>
    <row r="342" spans="1:3">
      <c r="A342" s="45"/>
      <c r="B342" s="45"/>
      <c r="C342" s="45"/>
    </row>
    <row r="343" spans="1:3">
      <c r="A343" s="45"/>
      <c r="B343" s="45"/>
      <c r="C343" s="45"/>
    </row>
    <row r="344" spans="1:3">
      <c r="A344" s="45"/>
      <c r="B344" s="45"/>
      <c r="C344" s="45"/>
    </row>
    <row r="345" spans="1:3">
      <c r="A345" s="45"/>
      <c r="B345" s="45"/>
      <c r="C345" s="45"/>
    </row>
    <row r="346" spans="1:3">
      <c r="A346" s="45"/>
      <c r="B346" s="45"/>
      <c r="C346" s="45"/>
    </row>
    <row r="347" spans="1:3">
      <c r="A347" s="45"/>
      <c r="B347" s="45"/>
      <c r="C347" s="45"/>
    </row>
    <row r="348" spans="1:3">
      <c r="A348" s="45"/>
      <c r="B348" s="45"/>
      <c r="C348" s="45"/>
    </row>
    <row r="349" spans="1:3">
      <c r="A349" s="45"/>
      <c r="B349" s="45"/>
      <c r="C349" s="45"/>
    </row>
    <row r="350" spans="1:3">
      <c r="A350" s="45"/>
      <c r="B350" s="45"/>
      <c r="C350" s="45"/>
    </row>
    <row r="351" spans="1:3">
      <c r="A351" s="45"/>
      <c r="B351" s="45"/>
      <c r="C351" s="45"/>
    </row>
    <row r="352" spans="1:3">
      <c r="A352" s="45"/>
      <c r="B352" s="45"/>
      <c r="C352" s="45"/>
    </row>
    <row r="353" spans="1:3">
      <c r="A353" s="45"/>
      <c r="B353" s="45"/>
      <c r="C353" s="45"/>
    </row>
    <row r="354" spans="1:3">
      <c r="A354" s="45"/>
      <c r="B354" s="45"/>
      <c r="C354" s="45"/>
    </row>
    <row r="355" spans="1:3">
      <c r="A355" s="45"/>
      <c r="B355" s="45"/>
      <c r="C355" s="45"/>
    </row>
    <row r="356" spans="1:3">
      <c r="A356" s="45"/>
      <c r="B356" s="45"/>
      <c r="C356" s="45"/>
    </row>
    <row r="357" spans="1:3">
      <c r="A357" s="45"/>
      <c r="B357" s="45"/>
      <c r="C357" s="45"/>
    </row>
    <row r="358" spans="1:3">
      <c r="A358" s="45"/>
      <c r="B358" s="45"/>
      <c r="C358" s="45"/>
    </row>
    <row r="359" spans="1:3">
      <c r="A359" s="45"/>
      <c r="B359" s="45"/>
      <c r="C359" s="45"/>
    </row>
    <row r="360" spans="1:3">
      <c r="A360" s="45"/>
      <c r="B360" s="45"/>
      <c r="C360" s="45"/>
    </row>
    <row r="361" spans="1:3">
      <c r="A361" s="45"/>
      <c r="B361" s="45"/>
      <c r="C361" s="45"/>
    </row>
    <row r="362" spans="1:3">
      <c r="A362" s="45"/>
      <c r="B362" s="45"/>
      <c r="C362" s="45"/>
    </row>
    <row r="363" spans="1:3">
      <c r="A363" s="45"/>
      <c r="B363" s="45"/>
      <c r="C363" s="45"/>
    </row>
    <row r="364" spans="1:3">
      <c r="A364" s="45"/>
      <c r="B364" s="45"/>
      <c r="C364" s="45"/>
    </row>
    <row r="365" spans="1:3">
      <c r="A365" s="45"/>
      <c r="B365" s="45"/>
      <c r="C365" s="45"/>
    </row>
    <row r="366" spans="1:3">
      <c r="A366" s="45"/>
      <c r="B366" s="45"/>
      <c r="C366" s="45"/>
    </row>
    <row r="367" spans="1:3">
      <c r="A367" s="45"/>
      <c r="B367" s="45"/>
      <c r="C367" s="45"/>
    </row>
    <row r="368" spans="1:3">
      <c r="A368" s="45"/>
      <c r="B368" s="45"/>
      <c r="C368" s="45"/>
    </row>
    <row r="369" spans="1:3">
      <c r="A369" s="45"/>
      <c r="B369" s="45"/>
      <c r="C369" s="45"/>
    </row>
    <row r="370" spans="1:3">
      <c r="A370" s="45"/>
      <c r="B370" s="45"/>
      <c r="C370" s="45"/>
    </row>
    <row r="371" spans="1:3">
      <c r="A371" s="45"/>
      <c r="B371" s="45"/>
      <c r="C371" s="45"/>
    </row>
    <row r="372" spans="1:3">
      <c r="A372" s="45"/>
      <c r="B372" s="45"/>
      <c r="C372" s="45"/>
    </row>
    <row r="373" spans="1:3">
      <c r="A373" s="45"/>
      <c r="B373" s="45"/>
      <c r="C373" s="45"/>
    </row>
    <row r="374" spans="1:3">
      <c r="A374" s="45"/>
      <c r="B374" s="45"/>
      <c r="C374" s="45"/>
    </row>
    <row r="375" spans="1:3">
      <c r="A375" s="45"/>
      <c r="B375" s="45"/>
      <c r="C375" s="45"/>
    </row>
    <row r="376" spans="1:3">
      <c r="A376" s="45"/>
      <c r="B376" s="45"/>
      <c r="C376" s="45"/>
    </row>
    <row r="377" spans="1:3">
      <c r="A377" s="45"/>
      <c r="B377" s="45"/>
      <c r="C377" s="45"/>
    </row>
    <row r="378" spans="1:3">
      <c r="A378" s="45"/>
      <c r="B378" s="45"/>
      <c r="C378" s="45"/>
    </row>
    <row r="379" spans="1:3">
      <c r="A379" s="45"/>
      <c r="B379" s="45"/>
      <c r="C379" s="45"/>
    </row>
    <row r="380" spans="1:3">
      <c r="A380" s="45"/>
      <c r="B380" s="45"/>
      <c r="C380" s="45"/>
    </row>
    <row r="381" spans="1:3">
      <c r="A381" s="45"/>
      <c r="B381" s="45"/>
      <c r="C381" s="45"/>
    </row>
    <row r="382" spans="1:3">
      <c r="A382" s="45"/>
      <c r="B382" s="45"/>
      <c r="C382" s="45"/>
    </row>
    <row r="383" spans="1:3">
      <c r="A383" s="45"/>
      <c r="B383" s="45"/>
      <c r="C383" s="45"/>
    </row>
    <row r="384" spans="1:3">
      <c r="A384" s="45"/>
      <c r="B384" s="45"/>
      <c r="C384" s="45"/>
    </row>
    <row r="385" spans="1:3">
      <c r="A385" s="45"/>
      <c r="B385" s="45"/>
      <c r="C385" s="45"/>
    </row>
    <row r="386" spans="1:3">
      <c r="A386" s="45"/>
      <c r="B386" s="45"/>
      <c r="C386" s="45"/>
    </row>
    <row r="387" spans="1:3">
      <c r="A387" s="45"/>
      <c r="B387" s="45"/>
      <c r="C387" s="45"/>
    </row>
    <row r="388" spans="1:3">
      <c r="A388" s="45"/>
      <c r="B388" s="45"/>
      <c r="C388" s="45"/>
    </row>
    <row r="389" spans="1:3">
      <c r="A389" s="45"/>
      <c r="B389" s="45"/>
      <c r="C389" s="45"/>
    </row>
    <row r="390" spans="1:3">
      <c r="A390" s="45"/>
      <c r="B390" s="45"/>
      <c r="C390" s="45"/>
    </row>
    <row r="391" spans="1:3">
      <c r="A391" s="45"/>
      <c r="B391" s="45"/>
      <c r="C391" s="45"/>
    </row>
    <row r="392" spans="1:3">
      <c r="A392" s="45"/>
      <c r="B392" s="45"/>
      <c r="C392" s="45"/>
    </row>
    <row r="393" spans="1:3">
      <c r="A393" s="45"/>
      <c r="B393" s="45"/>
      <c r="C393" s="45"/>
    </row>
    <row r="394" spans="1:3">
      <c r="A394" s="45"/>
      <c r="B394" s="45"/>
      <c r="C394" s="45"/>
    </row>
    <row r="395" spans="1:3">
      <c r="A395" s="45"/>
      <c r="B395" s="45"/>
      <c r="C395" s="45"/>
    </row>
    <row r="396" spans="1:3">
      <c r="A396" s="45"/>
      <c r="B396" s="45"/>
      <c r="C396" s="45"/>
    </row>
    <row r="397" spans="1:3">
      <c r="A397" s="45"/>
      <c r="B397" s="45"/>
      <c r="C397" s="45"/>
    </row>
    <row r="398" spans="1:3">
      <c r="A398" s="45"/>
      <c r="B398" s="45"/>
      <c r="C398" s="45"/>
    </row>
    <row r="399" spans="1:3">
      <c r="A399" s="45"/>
      <c r="B399" s="45"/>
      <c r="C399" s="45"/>
    </row>
    <row r="400" spans="1:3">
      <c r="A400" s="45"/>
      <c r="B400" s="45"/>
      <c r="C400" s="45"/>
    </row>
    <row r="401" spans="1:3">
      <c r="A401" s="45"/>
      <c r="B401" s="45"/>
      <c r="C401" s="45"/>
    </row>
    <row r="402" spans="1:3">
      <c r="A402" s="45"/>
      <c r="B402" s="45"/>
      <c r="C402" s="45"/>
    </row>
    <row r="403" spans="1:3">
      <c r="A403" s="45"/>
      <c r="B403" s="45"/>
      <c r="C403" s="45"/>
    </row>
    <row r="404" spans="1:3">
      <c r="A404" s="45"/>
      <c r="B404" s="45"/>
      <c r="C404" s="45"/>
    </row>
    <row r="405" spans="1:3">
      <c r="A405" s="45"/>
      <c r="B405" s="45"/>
      <c r="C405" s="45"/>
    </row>
    <row r="406" spans="1:3">
      <c r="A406" s="45"/>
      <c r="B406" s="45"/>
      <c r="C406" s="45"/>
    </row>
    <row r="407" spans="1:3">
      <c r="A407" s="45"/>
      <c r="B407" s="45"/>
      <c r="C407" s="45"/>
    </row>
    <row r="408" spans="1:3">
      <c r="A408" s="45"/>
      <c r="B408" s="45"/>
      <c r="C408" s="45"/>
    </row>
    <row r="409" spans="1:3">
      <c r="A409" s="45"/>
      <c r="B409" s="45"/>
      <c r="C409" s="45"/>
    </row>
    <row r="410" spans="1:3">
      <c r="A410" s="45"/>
      <c r="B410" s="45"/>
      <c r="C410" s="45"/>
    </row>
    <row r="411" spans="1:3">
      <c r="A411" s="45"/>
      <c r="B411" s="45"/>
      <c r="C411" s="45"/>
    </row>
    <row r="412" spans="1:3">
      <c r="A412" s="45"/>
      <c r="B412" s="45"/>
      <c r="C412" s="45"/>
    </row>
    <row r="413" spans="1:3">
      <c r="A413" s="45"/>
      <c r="B413" s="45"/>
      <c r="C413" s="45"/>
    </row>
    <row r="414" spans="1:3">
      <c r="A414" s="45"/>
      <c r="B414" s="45"/>
      <c r="C414" s="45"/>
    </row>
    <row r="415" spans="1:3">
      <c r="A415" s="45"/>
      <c r="B415" s="45"/>
      <c r="C415" s="45"/>
    </row>
    <row r="416" spans="1:3">
      <c r="A416" s="45"/>
      <c r="B416" s="45"/>
      <c r="C416" s="45"/>
    </row>
    <row r="417" spans="1:3">
      <c r="A417" s="45"/>
      <c r="B417" s="45"/>
      <c r="C417" s="45"/>
    </row>
    <row r="418" spans="1:3">
      <c r="A418" s="45"/>
      <c r="B418" s="45"/>
      <c r="C418" s="45"/>
    </row>
    <row r="419" spans="1:3">
      <c r="A419" s="45"/>
      <c r="B419" s="45"/>
      <c r="C419" s="45"/>
    </row>
    <row r="420" spans="1:3">
      <c r="A420" s="45"/>
      <c r="B420" s="45"/>
      <c r="C420" s="45"/>
    </row>
    <row r="421" spans="1:3">
      <c r="A421" s="45"/>
      <c r="B421" s="45"/>
      <c r="C421" s="45"/>
    </row>
    <row r="422" spans="1:3">
      <c r="A422" s="45"/>
      <c r="B422" s="45"/>
      <c r="C422" s="45"/>
    </row>
    <row r="423" spans="1:3">
      <c r="A423" s="45"/>
      <c r="B423" s="45"/>
      <c r="C423" s="45"/>
    </row>
    <row r="424" spans="1:3">
      <c r="A424" s="45"/>
      <c r="B424" s="45"/>
      <c r="C424" s="45"/>
    </row>
    <row r="425" spans="1:3">
      <c r="A425" s="45"/>
      <c r="B425" s="45"/>
      <c r="C425" s="45"/>
    </row>
    <row r="426" spans="1:3">
      <c r="A426" s="45"/>
      <c r="B426" s="45"/>
      <c r="C426" s="45"/>
    </row>
    <row r="427" spans="1:3">
      <c r="A427" s="45"/>
      <c r="B427" s="45"/>
      <c r="C427" s="45"/>
    </row>
    <row r="428" spans="1:3">
      <c r="A428" s="45"/>
      <c r="B428" s="45"/>
      <c r="C428" s="45"/>
    </row>
    <row r="429" spans="1:3">
      <c r="A429" s="45"/>
      <c r="B429" s="45"/>
      <c r="C429" s="45"/>
    </row>
    <row r="430" spans="1:3">
      <c r="A430" s="45"/>
      <c r="B430" s="45"/>
      <c r="C430" s="45"/>
    </row>
    <row r="431" spans="1:3">
      <c r="A431" s="45"/>
      <c r="B431" s="45"/>
      <c r="C431" s="45"/>
    </row>
    <row r="432" spans="1:3">
      <c r="A432" s="45"/>
      <c r="B432" s="45"/>
      <c r="C432" s="45"/>
    </row>
    <row r="433" spans="1:3">
      <c r="A433" s="45"/>
      <c r="B433" s="45"/>
      <c r="C433" s="45"/>
    </row>
    <row r="434" spans="1:3">
      <c r="A434" s="45"/>
      <c r="B434" s="45"/>
      <c r="C434" s="45"/>
    </row>
    <row r="435" spans="1:3">
      <c r="A435" s="45"/>
      <c r="B435" s="45"/>
      <c r="C435" s="45"/>
    </row>
    <row r="436" spans="1:3">
      <c r="A436" s="45"/>
      <c r="B436" s="45"/>
      <c r="C436" s="45"/>
    </row>
    <row r="437" spans="1:3">
      <c r="A437" s="45"/>
      <c r="B437" s="45"/>
      <c r="C437" s="45"/>
    </row>
    <row r="438" spans="1:3">
      <c r="A438" s="45"/>
      <c r="B438" s="45"/>
      <c r="C438" s="45"/>
    </row>
    <row r="439" spans="1:3">
      <c r="A439" s="45"/>
      <c r="B439" s="45"/>
      <c r="C439" s="45"/>
    </row>
    <row r="440" spans="1:3">
      <c r="A440" s="45"/>
      <c r="B440" s="45"/>
      <c r="C440" s="45"/>
    </row>
    <row r="441" spans="1:3">
      <c r="A441" s="45"/>
      <c r="B441" s="45"/>
      <c r="C441" s="45"/>
    </row>
    <row r="442" spans="1:3">
      <c r="A442" s="45"/>
      <c r="B442" s="45"/>
      <c r="C442" s="45"/>
    </row>
    <row r="443" spans="1:3">
      <c r="A443" s="45"/>
      <c r="B443" s="45"/>
      <c r="C443" s="45"/>
    </row>
    <row r="444" spans="1:3">
      <c r="A444" s="45"/>
      <c r="B444" s="45"/>
      <c r="C444" s="45"/>
    </row>
    <row r="445" spans="1:3">
      <c r="A445" s="45"/>
      <c r="B445" s="45"/>
      <c r="C445" s="45"/>
    </row>
    <row r="446" spans="1:3">
      <c r="A446" s="45"/>
      <c r="B446" s="45"/>
      <c r="C446" s="45"/>
    </row>
    <row r="447" spans="1:3">
      <c r="A447" s="45"/>
      <c r="B447" s="45"/>
      <c r="C447" s="45"/>
    </row>
    <row r="448" spans="1:3">
      <c r="A448" s="45"/>
      <c r="B448" s="45"/>
      <c r="C448" s="45"/>
    </row>
    <row r="449" spans="1:3">
      <c r="A449" s="45"/>
      <c r="B449" s="45"/>
      <c r="C449" s="45"/>
    </row>
    <row r="450" spans="1:3">
      <c r="A450" s="45"/>
      <c r="B450" s="45"/>
      <c r="C450" s="45"/>
    </row>
    <row r="451" spans="1:3">
      <c r="A451" s="45"/>
      <c r="B451" s="45"/>
      <c r="C451" s="45"/>
    </row>
    <row r="452" spans="1:3">
      <c r="A452" s="45"/>
      <c r="B452" s="45"/>
      <c r="C452" s="45"/>
    </row>
    <row r="453" spans="1:3">
      <c r="A453" s="45"/>
      <c r="B453" s="45"/>
      <c r="C453" s="45"/>
    </row>
    <row r="454" spans="1:3">
      <c r="A454" s="45"/>
      <c r="B454" s="45"/>
      <c r="C454" s="45"/>
    </row>
    <row r="455" spans="1:3">
      <c r="A455" s="45"/>
      <c r="B455" s="45"/>
      <c r="C455" s="45"/>
    </row>
    <row r="456" spans="1:3">
      <c r="A456" s="45"/>
      <c r="B456" s="45"/>
      <c r="C456" s="45"/>
    </row>
    <row r="457" spans="1:3">
      <c r="A457" s="45"/>
      <c r="B457" s="45"/>
      <c r="C457" s="45"/>
    </row>
    <row r="458" spans="1:3">
      <c r="A458" s="45"/>
      <c r="B458" s="45"/>
      <c r="C458" s="45"/>
    </row>
    <row r="459" spans="1:3">
      <c r="A459" s="45"/>
      <c r="B459" s="45"/>
      <c r="C459" s="45"/>
    </row>
    <row r="460" spans="1:3">
      <c r="A460" s="45"/>
      <c r="B460" s="45"/>
      <c r="C460" s="45"/>
    </row>
    <row r="461" spans="1:3">
      <c r="A461" s="45"/>
      <c r="B461" s="45"/>
      <c r="C461" s="45"/>
    </row>
    <row r="462" spans="1:3">
      <c r="A462" s="45"/>
      <c r="B462" s="45"/>
      <c r="C462" s="45"/>
    </row>
    <row r="463" spans="1:3">
      <c r="A463" s="45"/>
      <c r="B463" s="45"/>
      <c r="C463" s="45"/>
    </row>
    <row r="464" spans="1:3">
      <c r="A464" s="45"/>
      <c r="B464" s="45"/>
      <c r="C464" s="45"/>
    </row>
    <row r="465" spans="1:3">
      <c r="A465" s="45"/>
      <c r="B465" s="45"/>
      <c r="C465" s="45"/>
    </row>
    <row r="466" spans="1:3">
      <c r="A466" s="45"/>
      <c r="B466" s="45"/>
      <c r="C466" s="45"/>
    </row>
    <row r="467" spans="1:3">
      <c r="A467" s="45"/>
      <c r="B467" s="45"/>
      <c r="C467" s="45"/>
    </row>
    <row r="468" spans="1:3">
      <c r="A468" s="45"/>
      <c r="B468" s="45"/>
      <c r="C468" s="45"/>
    </row>
    <row r="469" spans="1:3">
      <c r="A469" s="45"/>
      <c r="B469" s="45"/>
      <c r="C469" s="45"/>
    </row>
    <row r="470" spans="1:3">
      <c r="A470" s="45"/>
      <c r="B470" s="45"/>
      <c r="C470" s="45"/>
    </row>
    <row r="471" spans="1:3">
      <c r="A471" s="45"/>
      <c r="B471" s="45"/>
      <c r="C471" s="45"/>
    </row>
    <row r="472" spans="1:3">
      <c r="A472" s="45"/>
      <c r="B472" s="45"/>
      <c r="C472" s="45"/>
    </row>
    <row r="473" spans="1:3">
      <c r="A473" s="45"/>
      <c r="B473" s="45"/>
      <c r="C473" s="45"/>
    </row>
    <row r="474" spans="1:3">
      <c r="A474" s="45"/>
      <c r="B474" s="45"/>
      <c r="C474" s="45"/>
    </row>
    <row r="475" spans="1:3">
      <c r="A475" s="45"/>
      <c r="B475" s="45"/>
      <c r="C475" s="45"/>
    </row>
    <row r="476" spans="1:3">
      <c r="A476" s="45"/>
      <c r="B476" s="45"/>
      <c r="C476" s="45"/>
    </row>
    <row r="477" spans="1:3">
      <c r="A477" s="45"/>
      <c r="B477" s="45"/>
      <c r="C477" s="45"/>
    </row>
    <row r="478" spans="1:3">
      <c r="A478" s="45"/>
      <c r="B478" s="45"/>
      <c r="C478" s="45"/>
    </row>
    <row r="479" spans="1:3">
      <c r="A479" s="45"/>
      <c r="B479" s="45"/>
      <c r="C479" s="45"/>
    </row>
    <row r="480" spans="1:3">
      <c r="A480" s="45"/>
      <c r="B480" s="45"/>
      <c r="C480" s="45"/>
    </row>
    <row r="481" spans="1:3">
      <c r="A481" s="45"/>
      <c r="B481" s="45"/>
      <c r="C481" s="45"/>
    </row>
    <row r="482" spans="1:3">
      <c r="A482" s="45"/>
      <c r="B482" s="45"/>
      <c r="C482" s="45"/>
    </row>
    <row r="483" spans="1:3">
      <c r="A483" s="45"/>
      <c r="B483" s="45"/>
      <c r="C483" s="45"/>
    </row>
    <row r="484" spans="1:3">
      <c r="A484" s="45"/>
      <c r="B484" s="45"/>
      <c r="C484" s="45"/>
    </row>
    <row r="485" spans="1:3">
      <c r="A485" s="45"/>
      <c r="B485" s="45"/>
      <c r="C485" s="45"/>
    </row>
    <row r="486" spans="1:3">
      <c r="A486" s="45"/>
      <c r="B486" s="45"/>
      <c r="C486" s="45"/>
    </row>
    <row r="487" spans="1:3">
      <c r="A487" s="45"/>
      <c r="B487" s="45"/>
      <c r="C487" s="45"/>
    </row>
    <row r="488" spans="1:3">
      <c r="A488" s="45"/>
      <c r="B488" s="45"/>
      <c r="C488" s="45"/>
    </row>
    <row r="489" spans="1:3">
      <c r="A489" s="45"/>
      <c r="B489" s="45"/>
      <c r="C489" s="45"/>
    </row>
    <row r="490" spans="1:3">
      <c r="A490" s="45"/>
      <c r="B490" s="45"/>
      <c r="C490" s="45"/>
    </row>
    <row r="491" spans="1:3">
      <c r="A491" s="45"/>
      <c r="B491" s="45"/>
      <c r="C491" s="45"/>
    </row>
    <row r="492" spans="1:3">
      <c r="A492" s="45"/>
      <c r="B492" s="45"/>
      <c r="C492" s="45"/>
    </row>
    <row r="493" spans="1:3">
      <c r="A493" s="45"/>
      <c r="B493" s="45"/>
      <c r="C493" s="45"/>
    </row>
    <row r="494" spans="1:3">
      <c r="A494" s="45"/>
      <c r="B494" s="45"/>
      <c r="C494" s="45"/>
    </row>
    <row r="495" spans="1:3">
      <c r="A495" s="45"/>
      <c r="B495" s="45"/>
      <c r="C495" s="45"/>
    </row>
    <row r="496" spans="1:3">
      <c r="A496" s="45"/>
      <c r="B496" s="45"/>
      <c r="C496" s="45"/>
    </row>
    <row r="497" spans="1:3">
      <c r="A497" s="45"/>
      <c r="B497" s="45"/>
      <c r="C497" s="45"/>
    </row>
    <row r="498" spans="1:3">
      <c r="A498" s="45"/>
      <c r="B498" s="45"/>
      <c r="C498" s="45"/>
    </row>
    <row r="499" spans="1:3">
      <c r="A499" s="45"/>
      <c r="B499" s="45"/>
      <c r="C499" s="45"/>
    </row>
    <row r="500" spans="1:3">
      <c r="A500" s="45"/>
      <c r="B500" s="45"/>
      <c r="C500" s="45"/>
    </row>
    <row r="501" spans="1:3">
      <c r="A501" s="45"/>
      <c r="B501" s="45"/>
      <c r="C501" s="45"/>
    </row>
    <row r="502" spans="1:3">
      <c r="A502" s="45"/>
      <c r="B502" s="45"/>
      <c r="C502" s="45"/>
    </row>
    <row r="503" spans="1:3">
      <c r="A503" s="45"/>
      <c r="B503" s="45"/>
      <c r="C503" s="45"/>
    </row>
    <row r="504" spans="1:3">
      <c r="A504" s="45"/>
      <c r="B504" s="45"/>
      <c r="C504" s="45"/>
    </row>
    <row r="505" spans="1:3">
      <c r="A505" s="45"/>
      <c r="B505" s="45"/>
      <c r="C505" s="45"/>
    </row>
    <row r="506" spans="1:3">
      <c r="A506" s="45"/>
      <c r="B506" s="45"/>
      <c r="C506" s="45"/>
    </row>
    <row r="507" spans="1:3">
      <c r="A507" s="45"/>
      <c r="B507" s="45"/>
      <c r="C507" s="45"/>
    </row>
    <row r="508" spans="1:3">
      <c r="A508" s="45"/>
      <c r="B508" s="45"/>
      <c r="C508" s="45"/>
    </row>
    <row r="509" spans="1:3">
      <c r="A509" s="45"/>
      <c r="B509" s="45"/>
      <c r="C509" s="45"/>
    </row>
    <row r="510" spans="1:3">
      <c r="A510" s="45"/>
      <c r="B510" s="45"/>
      <c r="C510" s="45"/>
    </row>
    <row r="511" spans="1:3">
      <c r="A511" s="45"/>
      <c r="B511" s="45"/>
      <c r="C511" s="45"/>
    </row>
    <row r="512" spans="1:3">
      <c r="A512" s="45"/>
      <c r="B512" s="45"/>
      <c r="C512" s="45"/>
    </row>
    <row r="513" spans="1:3">
      <c r="A513" s="45"/>
      <c r="B513" s="45"/>
      <c r="C513" s="45"/>
    </row>
    <row r="514" spans="1:3">
      <c r="A514" s="45"/>
      <c r="B514" s="45"/>
      <c r="C514" s="45"/>
    </row>
    <row r="515" spans="1:3">
      <c r="A515" s="45"/>
      <c r="B515" s="45"/>
      <c r="C515" s="45"/>
    </row>
    <row r="516" spans="1:3">
      <c r="A516" s="45"/>
      <c r="B516" s="45"/>
      <c r="C516" s="45"/>
    </row>
    <row r="517" spans="1:3">
      <c r="A517" s="45"/>
      <c r="B517" s="45"/>
      <c r="C517" s="45"/>
    </row>
    <row r="518" spans="1:3">
      <c r="A518" s="45"/>
      <c r="B518" s="45"/>
      <c r="C518" s="45"/>
    </row>
    <row r="519" spans="1:3">
      <c r="A519" s="45"/>
      <c r="B519" s="45"/>
      <c r="C519" s="45"/>
    </row>
    <row r="520" spans="1:3">
      <c r="A520" s="45"/>
      <c r="B520" s="45"/>
      <c r="C520" s="45"/>
    </row>
    <row r="521" spans="1:3">
      <c r="A521" s="45"/>
      <c r="B521" s="45"/>
      <c r="C521" s="45"/>
    </row>
    <row r="522" spans="1:3">
      <c r="A522" s="45"/>
      <c r="B522" s="45"/>
      <c r="C522" s="45"/>
    </row>
    <row r="523" spans="1:3">
      <c r="A523" s="45"/>
      <c r="B523" s="45"/>
      <c r="C523" s="45"/>
    </row>
    <row r="524" spans="1:3">
      <c r="A524" s="45"/>
      <c r="B524" s="45"/>
      <c r="C524" s="45"/>
    </row>
    <row r="525" spans="1:3">
      <c r="A525" s="45"/>
      <c r="B525" s="45"/>
      <c r="C525" s="45"/>
    </row>
    <row r="526" spans="1:3">
      <c r="A526" s="45"/>
      <c r="B526" s="45"/>
      <c r="C526" s="45"/>
    </row>
    <row r="527" spans="1:3">
      <c r="A527" s="45"/>
      <c r="B527" s="45"/>
      <c r="C527" s="45"/>
    </row>
    <row r="528" spans="1:3">
      <c r="A528" s="45"/>
      <c r="B528" s="45"/>
      <c r="C528" s="45"/>
    </row>
    <row r="529" spans="1:3">
      <c r="A529" s="45"/>
      <c r="B529" s="45"/>
      <c r="C529" s="45"/>
    </row>
    <row r="530" spans="1:3">
      <c r="A530" s="45"/>
      <c r="B530" s="45"/>
      <c r="C530" s="45"/>
    </row>
    <row r="531" spans="1:3">
      <c r="A531" s="45"/>
      <c r="B531" s="45"/>
      <c r="C531" s="45"/>
    </row>
    <row r="532" spans="1:3">
      <c r="A532" s="45"/>
      <c r="B532" s="45"/>
      <c r="C532" s="45"/>
    </row>
    <row r="533" spans="1:3">
      <c r="A533" s="45"/>
      <c r="B533" s="45"/>
      <c r="C533" s="45"/>
    </row>
    <row r="534" spans="1:3">
      <c r="A534" s="45"/>
      <c r="B534" s="45"/>
      <c r="C534" s="45"/>
    </row>
    <row r="535" spans="1:3">
      <c r="A535" s="45"/>
      <c r="B535" s="45"/>
      <c r="C535" s="45"/>
    </row>
    <row r="536" spans="1:3">
      <c r="A536" s="45"/>
      <c r="B536" s="45"/>
      <c r="C536" s="45"/>
    </row>
    <row r="537" spans="1:3">
      <c r="A537" s="45"/>
      <c r="B537" s="45"/>
      <c r="C537" s="45"/>
    </row>
    <row r="538" spans="1:3">
      <c r="A538" s="45"/>
      <c r="B538" s="45"/>
      <c r="C538" s="45"/>
    </row>
    <row r="539" spans="1:3">
      <c r="A539" s="45"/>
      <c r="B539" s="45"/>
      <c r="C539" s="45"/>
    </row>
    <row r="540" spans="1:3">
      <c r="A540" s="45"/>
      <c r="B540" s="45"/>
      <c r="C540" s="45"/>
    </row>
    <row r="541" spans="1:3">
      <c r="A541" s="45"/>
      <c r="B541" s="45"/>
      <c r="C541" s="45"/>
    </row>
    <row r="542" spans="1:3">
      <c r="A542" s="45"/>
      <c r="B542" s="45"/>
      <c r="C542" s="45"/>
    </row>
    <row r="543" spans="1:3">
      <c r="A543" s="45"/>
      <c r="B543" s="45"/>
      <c r="C543" s="45"/>
    </row>
    <row r="544" spans="1:3">
      <c r="A544" s="45"/>
      <c r="B544" s="45"/>
      <c r="C544" s="45"/>
    </row>
    <row r="545" spans="1:3">
      <c r="A545" s="45"/>
      <c r="B545" s="45"/>
      <c r="C545" s="45"/>
    </row>
    <row r="546" spans="1:3">
      <c r="A546" s="45"/>
      <c r="B546" s="45"/>
      <c r="C546" s="45"/>
    </row>
    <row r="547" spans="1:3">
      <c r="A547" s="45"/>
      <c r="B547" s="45"/>
      <c r="C547" s="45"/>
    </row>
    <row r="548" spans="1:3">
      <c r="A548" s="45"/>
      <c r="B548" s="45"/>
      <c r="C548" s="45"/>
    </row>
    <row r="549" spans="1:3">
      <c r="A549" s="45"/>
      <c r="B549" s="45"/>
      <c r="C549" s="45"/>
    </row>
    <row r="550" spans="1:3">
      <c r="A550" s="45"/>
      <c r="B550" s="45"/>
      <c r="C550" s="45"/>
    </row>
    <row r="551" spans="1:3">
      <c r="A551" s="45"/>
      <c r="B551" s="45"/>
      <c r="C551" s="45"/>
    </row>
    <row r="552" spans="1:3">
      <c r="A552" s="45"/>
      <c r="B552" s="45"/>
      <c r="C552" s="45"/>
    </row>
    <row r="553" spans="1:3">
      <c r="A553" s="45"/>
      <c r="B553" s="45"/>
      <c r="C553" s="45"/>
    </row>
    <row r="554" spans="1:3">
      <c r="A554" s="45"/>
      <c r="B554" s="45"/>
      <c r="C554" s="45"/>
    </row>
    <row r="555" spans="1:3">
      <c r="A555" s="45"/>
      <c r="B555" s="45"/>
      <c r="C555" s="45"/>
    </row>
    <row r="556" spans="1:3">
      <c r="A556" s="45"/>
      <c r="B556" s="45"/>
      <c r="C556" s="45"/>
    </row>
    <row r="557" spans="1:3">
      <c r="A557" s="45"/>
      <c r="B557" s="45"/>
      <c r="C557" s="45"/>
    </row>
    <row r="558" spans="1:3">
      <c r="A558" s="45"/>
      <c r="B558" s="45"/>
      <c r="C558" s="45"/>
    </row>
    <row r="559" spans="1:3">
      <c r="A559" s="45"/>
      <c r="B559" s="45"/>
      <c r="C559" s="45"/>
    </row>
    <row r="560" spans="1:3">
      <c r="A560" s="45"/>
      <c r="B560" s="45"/>
      <c r="C560" s="45"/>
    </row>
    <row r="561" spans="1:3">
      <c r="A561" s="45"/>
      <c r="B561" s="45"/>
      <c r="C561" s="45"/>
    </row>
    <row r="562" spans="1:3">
      <c r="A562" s="45"/>
      <c r="B562" s="45"/>
      <c r="C562" s="45"/>
    </row>
    <row r="563" spans="1:3">
      <c r="A563" s="45"/>
      <c r="B563" s="45"/>
      <c r="C563" s="45"/>
    </row>
    <row r="564" spans="1:3">
      <c r="A564" s="45"/>
      <c r="B564" s="45"/>
      <c r="C564" s="45"/>
    </row>
    <row r="565" spans="1:3">
      <c r="A565" s="45"/>
      <c r="B565" s="45"/>
      <c r="C565" s="45"/>
    </row>
    <row r="566" spans="1:3">
      <c r="A566" s="45"/>
      <c r="B566" s="45"/>
      <c r="C566" s="45"/>
    </row>
    <row r="567" spans="1:3">
      <c r="A567" s="45"/>
      <c r="B567" s="45"/>
      <c r="C567" s="45"/>
    </row>
    <row r="568" spans="1:3">
      <c r="A568" s="45"/>
      <c r="B568" s="45"/>
      <c r="C568" s="45"/>
    </row>
    <row r="569" spans="1:3">
      <c r="A569" s="45"/>
      <c r="B569" s="45"/>
      <c r="C569" s="45"/>
    </row>
    <row r="570" spans="1:3">
      <c r="A570" s="45"/>
      <c r="B570" s="45"/>
      <c r="C570" s="45"/>
    </row>
    <row r="571" spans="1:3">
      <c r="A571" s="45"/>
      <c r="B571" s="45"/>
      <c r="C571" s="45"/>
    </row>
    <row r="572" spans="1:3">
      <c r="A572" s="45"/>
      <c r="B572" s="45"/>
      <c r="C572" s="45"/>
    </row>
    <row r="573" spans="1:3">
      <c r="A573" s="45"/>
      <c r="B573" s="45"/>
      <c r="C573" s="45"/>
    </row>
    <row r="574" spans="1:3">
      <c r="A574" s="45"/>
      <c r="B574" s="45"/>
      <c r="C574" s="45"/>
    </row>
    <row r="575" spans="1:3">
      <c r="A575" s="45"/>
      <c r="B575" s="45"/>
      <c r="C575" s="45"/>
    </row>
    <row r="576" spans="1:3">
      <c r="A576" s="45"/>
      <c r="B576" s="45"/>
      <c r="C576" s="45"/>
    </row>
    <row r="577" spans="1:3">
      <c r="A577" s="45"/>
      <c r="B577" s="45"/>
      <c r="C577" s="45"/>
    </row>
    <row r="578" spans="1:3">
      <c r="A578" s="45"/>
      <c r="B578" s="45"/>
      <c r="C578" s="45"/>
    </row>
    <row r="579" spans="1:3">
      <c r="A579" s="45"/>
      <c r="B579" s="45"/>
      <c r="C579" s="45"/>
    </row>
    <row r="580" spans="1:3">
      <c r="A580" s="45"/>
      <c r="B580" s="45"/>
      <c r="C580" s="45"/>
    </row>
    <row r="581" spans="1:3">
      <c r="A581" s="45"/>
      <c r="B581" s="45"/>
      <c r="C581" s="45"/>
    </row>
    <row r="582" spans="1:3">
      <c r="A582" s="45"/>
      <c r="B582" s="45"/>
      <c r="C582" s="45"/>
    </row>
    <row r="583" spans="1:3">
      <c r="A583" s="45"/>
      <c r="B583" s="45"/>
      <c r="C583" s="45"/>
    </row>
    <row r="584" spans="1:3">
      <c r="A584" s="45"/>
      <c r="B584" s="45"/>
      <c r="C584" s="45"/>
    </row>
    <row r="585" spans="1:3">
      <c r="A585" s="45"/>
      <c r="B585" s="45"/>
      <c r="C585" s="45"/>
    </row>
    <row r="586" spans="1:3">
      <c r="A586" s="45"/>
      <c r="B586" s="45"/>
      <c r="C586" s="45"/>
    </row>
    <row r="587" spans="1:3">
      <c r="A587" s="45"/>
      <c r="B587" s="45"/>
      <c r="C587" s="45"/>
    </row>
    <row r="588" spans="1:3">
      <c r="A588" s="45"/>
      <c r="B588" s="45"/>
      <c r="C588" s="45"/>
    </row>
    <row r="589" spans="1:3">
      <c r="A589" s="45"/>
      <c r="B589" s="45"/>
      <c r="C589" s="45"/>
    </row>
    <row r="590" spans="1:3">
      <c r="A590" s="45"/>
      <c r="B590" s="45"/>
      <c r="C590" s="45"/>
    </row>
    <row r="591" spans="1:3">
      <c r="A591" s="45"/>
      <c r="B591" s="45"/>
      <c r="C591" s="45"/>
    </row>
    <row r="592" spans="1:3">
      <c r="A592" s="45"/>
      <c r="B592" s="45"/>
      <c r="C592" s="45"/>
    </row>
    <row r="593" spans="1:3">
      <c r="A593" s="45"/>
      <c r="B593" s="45"/>
      <c r="C593" s="45"/>
    </row>
    <row r="594" spans="1:3">
      <c r="A594" s="45"/>
      <c r="B594" s="45"/>
      <c r="C594" s="45"/>
    </row>
    <row r="595" spans="1:3">
      <c r="A595" s="45"/>
      <c r="B595" s="45"/>
      <c r="C595" s="45"/>
    </row>
    <row r="596" spans="1:3">
      <c r="A596" s="45"/>
      <c r="B596" s="45"/>
      <c r="C596" s="45"/>
    </row>
    <row r="597" spans="1:3">
      <c r="A597" s="45"/>
      <c r="B597" s="45"/>
      <c r="C597" s="45"/>
    </row>
    <row r="598" spans="1:3">
      <c r="A598" s="45"/>
      <c r="B598" s="45"/>
      <c r="C598" s="45"/>
    </row>
    <row r="599" spans="1:3">
      <c r="A599" s="45"/>
      <c r="B599" s="45"/>
      <c r="C599" s="45"/>
    </row>
    <row r="600" spans="1:3">
      <c r="A600" s="45"/>
      <c r="B600" s="45"/>
      <c r="C600" s="45"/>
    </row>
    <row r="601" spans="1:3">
      <c r="A601" s="45"/>
      <c r="B601" s="45"/>
      <c r="C601" s="45"/>
    </row>
    <row r="602" spans="1:3">
      <c r="A602" s="45"/>
      <c r="B602" s="45"/>
      <c r="C602" s="45"/>
    </row>
    <row r="603" spans="1:3">
      <c r="A603" s="45"/>
      <c r="B603" s="45"/>
      <c r="C603" s="45"/>
    </row>
    <row r="604" spans="1:3">
      <c r="A604" s="45"/>
      <c r="B604" s="45"/>
      <c r="C604" s="45"/>
    </row>
    <row r="605" spans="1:3">
      <c r="A605" s="45"/>
      <c r="B605" s="45"/>
      <c r="C605" s="45"/>
    </row>
    <row r="606" spans="1:3">
      <c r="A606" s="45"/>
      <c r="B606" s="45"/>
      <c r="C606" s="45"/>
    </row>
    <row r="607" spans="1:3">
      <c r="A607" s="45"/>
      <c r="B607" s="45"/>
      <c r="C607" s="45"/>
    </row>
    <row r="608" spans="1:3">
      <c r="A608" s="45"/>
      <c r="B608" s="45"/>
      <c r="C608" s="45"/>
    </row>
    <row r="609" spans="1:3">
      <c r="A609" s="45"/>
      <c r="B609" s="45"/>
      <c r="C609" s="45"/>
    </row>
    <row r="610" spans="1:3">
      <c r="A610" s="45"/>
      <c r="B610" s="45"/>
      <c r="C610" s="45"/>
    </row>
    <row r="611" spans="1:3">
      <c r="A611" s="45"/>
      <c r="B611" s="45"/>
      <c r="C611" s="45"/>
    </row>
    <row r="612" spans="1:3">
      <c r="A612" s="45"/>
      <c r="B612" s="45"/>
      <c r="C612" s="45"/>
    </row>
    <row r="613" spans="1:3">
      <c r="A613" s="45"/>
      <c r="B613" s="45"/>
      <c r="C613" s="45"/>
    </row>
    <row r="614" spans="1:3">
      <c r="A614" s="45"/>
      <c r="B614" s="45"/>
      <c r="C614" s="45"/>
    </row>
    <row r="615" spans="1:3">
      <c r="A615" s="45"/>
      <c r="B615" s="45"/>
      <c r="C615" s="45"/>
    </row>
    <row r="616" spans="1:3">
      <c r="A616" s="45"/>
      <c r="B616" s="45"/>
      <c r="C616" s="45"/>
    </row>
    <row r="617" spans="1:3">
      <c r="A617" s="45"/>
      <c r="B617" s="45"/>
      <c r="C617" s="45"/>
    </row>
    <row r="618" spans="1:3">
      <c r="A618" s="45"/>
      <c r="B618" s="45"/>
      <c r="C618" s="45"/>
    </row>
    <row r="619" spans="1:3">
      <c r="A619" s="45"/>
      <c r="B619" s="45"/>
      <c r="C619" s="45"/>
    </row>
    <row r="620" spans="1:3">
      <c r="A620" s="45"/>
      <c r="B620" s="45"/>
      <c r="C620" s="45"/>
    </row>
    <row r="621" spans="1:3">
      <c r="A621" s="45"/>
      <c r="B621" s="45"/>
      <c r="C621" s="45"/>
    </row>
    <row r="622" spans="1:3">
      <c r="A622" s="45"/>
      <c r="B622" s="45"/>
      <c r="C622" s="45"/>
    </row>
    <row r="623" spans="1:3">
      <c r="A623" s="45"/>
      <c r="B623" s="45"/>
      <c r="C623" s="45"/>
    </row>
    <row r="624" spans="1:3">
      <c r="A624" s="45"/>
      <c r="B624" s="45"/>
      <c r="C624" s="45"/>
    </row>
    <row r="625" spans="1:3">
      <c r="A625" s="45"/>
      <c r="B625" s="45"/>
      <c r="C625" s="45"/>
    </row>
    <row r="626" spans="1:3">
      <c r="A626" s="45"/>
      <c r="B626" s="45"/>
      <c r="C626" s="45"/>
    </row>
    <row r="627" spans="1:3">
      <c r="A627" s="45"/>
      <c r="B627" s="45"/>
      <c r="C627" s="45"/>
    </row>
    <row r="628" spans="1:3">
      <c r="A628" s="45"/>
      <c r="B628" s="45"/>
      <c r="C628" s="45"/>
    </row>
    <row r="629" spans="1:3">
      <c r="A629" s="45"/>
      <c r="B629" s="45"/>
      <c r="C629" s="45"/>
    </row>
    <row r="630" spans="1:3">
      <c r="A630" s="45"/>
      <c r="B630" s="45"/>
      <c r="C630" s="45"/>
    </row>
    <row r="631" spans="1:3">
      <c r="A631" s="45"/>
      <c r="B631" s="45"/>
      <c r="C631" s="45"/>
    </row>
    <row r="632" spans="1:3">
      <c r="A632" s="45"/>
      <c r="B632" s="45"/>
      <c r="C632" s="45"/>
    </row>
    <row r="633" spans="1:3">
      <c r="A633" s="45"/>
      <c r="B633" s="45"/>
      <c r="C633" s="45"/>
    </row>
    <row r="634" spans="1:3">
      <c r="A634" s="45"/>
      <c r="B634" s="45"/>
      <c r="C634" s="45"/>
    </row>
    <row r="635" spans="1:3">
      <c r="A635" s="45"/>
      <c r="B635" s="45"/>
      <c r="C635" s="45"/>
    </row>
    <row r="636" spans="1:3">
      <c r="A636" s="45"/>
      <c r="B636" s="45"/>
      <c r="C636" s="45"/>
    </row>
    <row r="637" spans="1:3">
      <c r="A637" s="45"/>
      <c r="B637" s="45"/>
      <c r="C637" s="45"/>
    </row>
    <row r="638" spans="1:3">
      <c r="A638" s="45"/>
      <c r="B638" s="45"/>
      <c r="C638" s="45"/>
    </row>
    <row r="639" spans="1:3">
      <c r="A639" s="45"/>
      <c r="B639" s="45"/>
      <c r="C639" s="45"/>
    </row>
    <row r="640" spans="1:3">
      <c r="A640" s="45"/>
      <c r="B640" s="45"/>
      <c r="C640" s="45"/>
    </row>
    <row r="641" spans="1:3">
      <c r="A641" s="45"/>
      <c r="B641" s="45"/>
      <c r="C641" s="45"/>
    </row>
    <row r="642" spans="1:3">
      <c r="A642" s="45"/>
      <c r="B642" s="45"/>
      <c r="C642" s="45"/>
    </row>
    <row r="643" spans="1:3">
      <c r="A643" s="45"/>
      <c r="B643" s="45"/>
      <c r="C643" s="45"/>
    </row>
    <row r="644" spans="1:3">
      <c r="A644" s="45"/>
      <c r="B644" s="45"/>
      <c r="C644" s="45"/>
    </row>
    <row r="645" spans="1:3">
      <c r="A645" s="45"/>
      <c r="B645" s="45"/>
      <c r="C645" s="45"/>
    </row>
    <row r="646" spans="1:3">
      <c r="A646" s="45"/>
      <c r="B646" s="45"/>
      <c r="C646" s="45"/>
    </row>
    <row r="647" spans="1:3">
      <c r="A647" s="45"/>
      <c r="B647" s="45"/>
      <c r="C647" s="45"/>
    </row>
    <row r="648" spans="1:3">
      <c r="A648" s="45"/>
      <c r="B648" s="45"/>
      <c r="C648" s="45"/>
    </row>
    <row r="649" spans="1:3">
      <c r="A649" s="45"/>
      <c r="B649" s="45"/>
      <c r="C649" s="45"/>
    </row>
    <row r="650" spans="1:3">
      <c r="A650" s="45"/>
      <c r="B650" s="45"/>
      <c r="C650" s="45"/>
    </row>
    <row r="651" spans="1:3">
      <c r="A651" s="45"/>
      <c r="B651" s="45"/>
      <c r="C651" s="45"/>
    </row>
    <row r="652" spans="1:3">
      <c r="A652" s="45"/>
      <c r="B652" s="45"/>
      <c r="C652" s="45"/>
    </row>
    <row r="653" spans="1:3">
      <c r="A653" s="45"/>
      <c r="B653" s="45"/>
      <c r="C653" s="45"/>
    </row>
    <row r="654" spans="1:3">
      <c r="A654" s="45"/>
      <c r="B654" s="45"/>
      <c r="C654" s="45"/>
    </row>
    <row r="655" spans="1:3">
      <c r="A655" s="45"/>
      <c r="B655" s="45"/>
      <c r="C655" s="45"/>
    </row>
    <row r="656" spans="1:3">
      <c r="A656" s="45"/>
      <c r="B656" s="45"/>
      <c r="C656" s="45"/>
    </row>
    <row r="657" spans="1:3">
      <c r="A657" s="45"/>
      <c r="B657" s="45"/>
      <c r="C657" s="45"/>
    </row>
    <row r="658" spans="1:3">
      <c r="A658" s="45"/>
      <c r="B658" s="45"/>
      <c r="C658" s="45"/>
    </row>
    <row r="659" spans="1:3">
      <c r="A659" s="45"/>
      <c r="B659" s="45"/>
      <c r="C659" s="45"/>
    </row>
    <row r="660" spans="1:3">
      <c r="A660" s="45"/>
      <c r="B660" s="45"/>
      <c r="C660" s="45"/>
    </row>
    <row r="661" spans="1:3">
      <c r="A661" s="45"/>
      <c r="B661" s="45"/>
      <c r="C661" s="45"/>
    </row>
    <row r="662" spans="1:3">
      <c r="A662" s="45"/>
      <c r="B662" s="45"/>
      <c r="C662" s="45"/>
    </row>
    <row r="663" spans="1:3">
      <c r="A663" s="45"/>
      <c r="B663" s="45"/>
      <c r="C663" s="45"/>
    </row>
    <row r="664" spans="1:3">
      <c r="A664" s="45"/>
      <c r="B664" s="45"/>
      <c r="C664" s="45"/>
    </row>
    <row r="665" spans="1:3">
      <c r="A665" s="45"/>
      <c r="B665" s="45"/>
      <c r="C665" s="45"/>
    </row>
    <row r="666" spans="1:3">
      <c r="A666" s="45"/>
      <c r="B666" s="45"/>
      <c r="C666" s="45"/>
    </row>
    <row r="667" spans="1:3">
      <c r="A667" s="45"/>
      <c r="B667" s="45"/>
      <c r="C667" s="45"/>
    </row>
    <row r="668" spans="1:3">
      <c r="A668" s="45"/>
      <c r="B668" s="45"/>
      <c r="C668" s="45"/>
    </row>
    <row r="669" spans="1:3">
      <c r="A669" s="45"/>
      <c r="B669" s="45"/>
      <c r="C669" s="45"/>
    </row>
    <row r="670" spans="1:3">
      <c r="A670" s="45"/>
      <c r="B670" s="45"/>
      <c r="C670" s="45"/>
    </row>
    <row r="671" spans="1:3">
      <c r="A671" s="45"/>
      <c r="B671" s="45"/>
      <c r="C671" s="45"/>
    </row>
    <row r="672" spans="1:3">
      <c r="A672" s="45"/>
      <c r="B672" s="45"/>
      <c r="C672" s="45"/>
    </row>
    <row r="673" spans="1:3">
      <c r="A673" s="45"/>
      <c r="B673" s="45"/>
      <c r="C673" s="45"/>
    </row>
    <row r="674" spans="1:3">
      <c r="A674" s="45"/>
      <c r="B674" s="45"/>
      <c r="C674" s="45"/>
    </row>
    <row r="675" spans="1:3">
      <c r="A675" s="45"/>
      <c r="B675" s="45"/>
      <c r="C675" s="45"/>
    </row>
    <row r="676" spans="1:3">
      <c r="A676" s="45"/>
      <c r="B676" s="45"/>
      <c r="C676" s="45"/>
    </row>
    <row r="677" spans="1:3">
      <c r="A677" s="45"/>
      <c r="B677" s="45"/>
      <c r="C677" s="45"/>
    </row>
    <row r="678" spans="1:3">
      <c r="A678" s="45"/>
      <c r="B678" s="45"/>
      <c r="C678" s="45"/>
    </row>
    <row r="679" spans="1:3">
      <c r="A679" s="45"/>
      <c r="B679" s="45"/>
      <c r="C679" s="45"/>
    </row>
    <row r="680" spans="1:3">
      <c r="A680" s="45"/>
      <c r="B680" s="45"/>
      <c r="C680" s="45"/>
    </row>
    <row r="681" spans="1:3">
      <c r="A681" s="45"/>
      <c r="B681" s="45"/>
      <c r="C681" s="45"/>
    </row>
    <row r="682" spans="1:3">
      <c r="A682" s="45"/>
      <c r="B682" s="45"/>
      <c r="C682" s="45"/>
    </row>
    <row r="683" spans="1:3">
      <c r="A683" s="45"/>
      <c r="B683" s="45"/>
      <c r="C683" s="45"/>
    </row>
    <row r="684" spans="1:3">
      <c r="A684" s="45"/>
      <c r="B684" s="45"/>
      <c r="C684" s="45"/>
    </row>
    <row r="685" spans="1:3">
      <c r="A685" s="45"/>
      <c r="B685" s="45"/>
      <c r="C685" s="45"/>
    </row>
    <row r="686" spans="1:3">
      <c r="A686" s="45"/>
      <c r="B686" s="45"/>
      <c r="C686" s="45"/>
    </row>
    <row r="687" spans="1:3">
      <c r="A687" s="45"/>
      <c r="B687" s="45"/>
      <c r="C687" s="45"/>
    </row>
    <row r="688" spans="1:3">
      <c r="A688" s="45"/>
      <c r="B688" s="45"/>
      <c r="C688" s="45"/>
    </row>
    <row r="689" spans="1:3">
      <c r="A689" s="45"/>
      <c r="B689" s="45"/>
      <c r="C689" s="45"/>
    </row>
    <row r="690" spans="1:3">
      <c r="A690" s="45"/>
      <c r="B690" s="45"/>
      <c r="C690" s="45"/>
    </row>
    <row r="691" spans="1:3">
      <c r="A691" s="45"/>
      <c r="B691" s="45"/>
      <c r="C691" s="45"/>
    </row>
    <row r="692" spans="1:3">
      <c r="A692" s="45"/>
      <c r="B692" s="45"/>
      <c r="C692" s="45"/>
    </row>
    <row r="693" spans="1:3">
      <c r="A693" s="45"/>
      <c r="B693" s="45"/>
      <c r="C693" s="45"/>
    </row>
    <row r="694" spans="1:3">
      <c r="A694" s="45"/>
      <c r="B694" s="45"/>
      <c r="C694" s="45"/>
    </row>
    <row r="695" spans="1:3">
      <c r="A695" s="45"/>
      <c r="B695" s="45"/>
      <c r="C695" s="45"/>
    </row>
    <row r="696" spans="1:3">
      <c r="A696" s="45"/>
      <c r="B696" s="45"/>
      <c r="C696" s="45"/>
    </row>
    <row r="697" spans="1:3">
      <c r="A697" s="45"/>
      <c r="B697" s="45"/>
      <c r="C697" s="45"/>
    </row>
    <row r="698" spans="1:3">
      <c r="A698" s="45"/>
      <c r="B698" s="45"/>
      <c r="C698" s="45"/>
    </row>
    <row r="699" spans="1:3">
      <c r="A699" s="45"/>
      <c r="B699" s="45"/>
      <c r="C699" s="45"/>
    </row>
    <row r="700" spans="1:3">
      <c r="A700" s="45"/>
      <c r="B700" s="45"/>
      <c r="C700" s="45"/>
    </row>
    <row r="701" spans="1:3">
      <c r="A701" s="45"/>
      <c r="B701" s="45"/>
      <c r="C701" s="45"/>
    </row>
    <row r="702" spans="1:3">
      <c r="A702" s="45"/>
      <c r="B702" s="45"/>
      <c r="C702" s="45"/>
    </row>
    <row r="703" spans="1:3">
      <c r="A703" s="45"/>
      <c r="B703" s="45"/>
      <c r="C703" s="45"/>
    </row>
    <row r="704" spans="1:3">
      <c r="A704" s="45"/>
      <c r="B704" s="45"/>
      <c r="C704" s="45"/>
    </row>
    <row r="705" spans="1:3">
      <c r="A705" s="45"/>
      <c r="B705" s="45"/>
      <c r="C705" s="45"/>
    </row>
    <row r="706" spans="1:3">
      <c r="A706" s="45"/>
      <c r="B706" s="45"/>
      <c r="C706" s="45"/>
    </row>
    <row r="707" spans="1:3">
      <c r="A707" s="45"/>
      <c r="B707" s="45"/>
      <c r="C707" s="45"/>
    </row>
    <row r="708" spans="1:3">
      <c r="A708" s="45"/>
      <c r="B708" s="45"/>
      <c r="C708" s="45"/>
    </row>
    <row r="709" spans="1:3">
      <c r="A709" s="45"/>
      <c r="B709" s="45"/>
      <c r="C709" s="45"/>
    </row>
    <row r="710" spans="1:3">
      <c r="A710" s="45"/>
      <c r="B710" s="45"/>
      <c r="C710" s="45"/>
    </row>
    <row r="711" spans="1:3">
      <c r="A711" s="45"/>
      <c r="B711" s="45"/>
      <c r="C711" s="45"/>
    </row>
    <row r="712" spans="1:3">
      <c r="A712" s="45"/>
      <c r="B712" s="45"/>
      <c r="C712" s="45"/>
    </row>
    <row r="713" spans="1:3">
      <c r="A713" s="45"/>
      <c r="B713" s="45"/>
      <c r="C713" s="45"/>
    </row>
    <row r="714" spans="1:3">
      <c r="A714" s="45"/>
      <c r="B714" s="45"/>
      <c r="C714" s="45"/>
    </row>
    <row r="715" spans="1:3">
      <c r="A715" s="45"/>
      <c r="B715" s="45"/>
      <c r="C715" s="45"/>
    </row>
    <row r="716" spans="1:3">
      <c r="A716" s="45"/>
      <c r="B716" s="45"/>
      <c r="C716" s="45"/>
    </row>
    <row r="717" spans="1:3">
      <c r="A717" s="45"/>
      <c r="B717" s="45"/>
      <c r="C717" s="45"/>
    </row>
    <row r="718" spans="1:3">
      <c r="A718" s="45"/>
      <c r="B718" s="45"/>
      <c r="C718" s="45"/>
    </row>
    <row r="719" spans="1:3">
      <c r="A719" s="45"/>
      <c r="B719" s="45"/>
      <c r="C719" s="45"/>
    </row>
    <row r="720" spans="1:3">
      <c r="A720" s="45"/>
      <c r="B720" s="45"/>
      <c r="C720" s="45"/>
    </row>
    <row r="721" spans="1:3">
      <c r="A721" s="45"/>
      <c r="B721" s="45"/>
      <c r="C721" s="45"/>
    </row>
    <row r="722" spans="1:3">
      <c r="A722" s="45"/>
      <c r="B722" s="45"/>
      <c r="C722" s="45"/>
    </row>
    <row r="723" spans="1:3">
      <c r="A723" s="45"/>
      <c r="B723" s="45"/>
      <c r="C723" s="45"/>
    </row>
    <row r="724" spans="1:3">
      <c r="A724" s="45"/>
      <c r="B724" s="45"/>
      <c r="C724" s="45"/>
    </row>
    <row r="725" spans="1:3">
      <c r="A725" s="45"/>
      <c r="B725" s="45"/>
      <c r="C725" s="45"/>
    </row>
    <row r="726" spans="1:3">
      <c r="A726" s="45"/>
      <c r="B726" s="45"/>
      <c r="C726" s="45"/>
    </row>
    <row r="727" spans="1:3">
      <c r="A727" s="45"/>
      <c r="B727" s="45"/>
      <c r="C727" s="45"/>
    </row>
    <row r="728" spans="1:3">
      <c r="A728" s="45"/>
      <c r="B728" s="45"/>
      <c r="C728" s="45"/>
    </row>
    <row r="729" spans="1:3">
      <c r="A729" s="45"/>
      <c r="B729" s="45"/>
      <c r="C729" s="45"/>
    </row>
    <row r="730" spans="1:3">
      <c r="A730" s="45"/>
      <c r="B730" s="45"/>
      <c r="C730" s="45"/>
    </row>
    <row r="731" spans="1:3">
      <c r="A731" s="45"/>
      <c r="B731" s="45"/>
      <c r="C731" s="45"/>
    </row>
    <row r="732" spans="1:3">
      <c r="A732" s="45"/>
      <c r="B732" s="45"/>
      <c r="C732" s="45"/>
    </row>
    <row r="733" spans="1:3">
      <c r="A733" s="45"/>
      <c r="B733" s="45"/>
      <c r="C733" s="45"/>
    </row>
    <row r="734" spans="1:3">
      <c r="A734" s="45"/>
      <c r="B734" s="45"/>
      <c r="C734" s="45"/>
    </row>
    <row r="735" spans="1:3">
      <c r="A735" s="45"/>
      <c r="B735" s="45"/>
      <c r="C735" s="45"/>
    </row>
    <row r="736" spans="1:3">
      <c r="A736" s="45"/>
      <c r="B736" s="45"/>
      <c r="C736" s="45"/>
    </row>
    <row r="737" spans="1:3">
      <c r="A737" s="45"/>
      <c r="B737" s="45"/>
      <c r="C737" s="45"/>
    </row>
    <row r="738" spans="1:3">
      <c r="A738" s="45"/>
      <c r="B738" s="45"/>
      <c r="C738" s="45"/>
    </row>
    <row r="739" spans="1:3">
      <c r="A739" s="45"/>
      <c r="B739" s="45"/>
      <c r="C739" s="45"/>
    </row>
    <row r="740" spans="1:3">
      <c r="A740" s="45"/>
      <c r="B740" s="45"/>
      <c r="C740" s="45"/>
    </row>
    <row r="741" spans="1:3">
      <c r="A741" s="45"/>
      <c r="B741" s="45"/>
      <c r="C741" s="45"/>
    </row>
    <row r="742" spans="1:3">
      <c r="A742" s="45"/>
      <c r="B742" s="45"/>
      <c r="C742" s="45"/>
    </row>
    <row r="743" spans="1:3">
      <c r="A743" s="45"/>
      <c r="B743" s="45"/>
      <c r="C743" s="45"/>
    </row>
    <row r="744" spans="1:3">
      <c r="A744" s="45"/>
      <c r="B744" s="45"/>
      <c r="C744" s="45"/>
    </row>
    <row r="745" spans="1:3">
      <c r="A745" s="45"/>
      <c r="B745" s="45"/>
      <c r="C745" s="45"/>
    </row>
    <row r="746" spans="1:3">
      <c r="A746" s="45"/>
      <c r="B746" s="45"/>
      <c r="C746" s="45"/>
    </row>
    <row r="747" spans="1:3">
      <c r="A747" s="45"/>
      <c r="B747" s="45"/>
      <c r="C747" s="45"/>
    </row>
    <row r="748" spans="1:3">
      <c r="A748" s="45"/>
      <c r="B748" s="45"/>
      <c r="C748" s="45"/>
    </row>
    <row r="749" spans="1:3">
      <c r="A749" s="45"/>
      <c r="B749" s="45"/>
      <c r="C749" s="45"/>
    </row>
    <row r="750" spans="1:3">
      <c r="A750" s="45"/>
      <c r="B750" s="45"/>
      <c r="C750" s="45"/>
    </row>
    <row r="751" spans="1:3">
      <c r="A751" s="45"/>
      <c r="B751" s="45"/>
      <c r="C751" s="45"/>
    </row>
    <row r="752" spans="1:3">
      <c r="A752" s="45"/>
      <c r="B752" s="45"/>
      <c r="C752" s="45"/>
    </row>
    <row r="753" spans="1:3">
      <c r="A753" s="45"/>
      <c r="B753" s="45"/>
      <c r="C753" s="45"/>
    </row>
    <row r="754" spans="1:3">
      <c r="A754" s="45"/>
      <c r="B754" s="45"/>
      <c r="C754" s="45"/>
    </row>
    <row r="755" spans="1:3">
      <c r="A755" s="45"/>
      <c r="B755" s="45"/>
      <c r="C755" s="45"/>
    </row>
    <row r="756" spans="1:3">
      <c r="A756" s="45"/>
      <c r="B756" s="45"/>
      <c r="C756" s="45"/>
    </row>
    <row r="757" spans="1:3">
      <c r="A757" s="45"/>
      <c r="B757" s="45"/>
      <c r="C757" s="45"/>
    </row>
    <row r="758" spans="1:3">
      <c r="A758" s="45"/>
      <c r="B758" s="45"/>
      <c r="C758" s="45"/>
    </row>
    <row r="759" spans="1:3">
      <c r="A759" s="45"/>
      <c r="B759" s="45"/>
      <c r="C759" s="45"/>
    </row>
    <row r="760" spans="1:3">
      <c r="A760" s="45"/>
      <c r="B760" s="45"/>
      <c r="C760" s="45"/>
    </row>
    <row r="761" spans="1:3">
      <c r="A761" s="45"/>
      <c r="B761" s="45"/>
      <c r="C761" s="45"/>
    </row>
  </sheetData>
  <mergeCells count="3">
    <mergeCell ref="B49:L49"/>
    <mergeCell ref="B97:L97"/>
    <mergeCell ref="B1:L1"/>
  </mergeCells>
  <phoneticPr fontId="2" type="noConversion"/>
  <printOptions horizontalCentered="1"/>
  <pageMargins left="0.25" right="0.25" top="0.5" bottom="0" header="0.5" footer="0.5"/>
  <pageSetup scale="90" orientation="landscape" r:id="rId1"/>
  <headerFooter alignWithMargins="0"/>
  <rowBreaks count="2" manualBreakCount="2">
    <brk id="48" max="16383" man="1"/>
    <brk id="9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L759"/>
  <sheetViews>
    <sheetView topLeftCell="A10" zoomScaleNormal="100" workbookViewId="0">
      <selection activeCell="M24" sqref="M24"/>
    </sheetView>
  </sheetViews>
  <sheetFormatPr defaultRowHeight="12.75"/>
  <cols>
    <col min="1" max="1" width="14" style="1" customWidth="1"/>
    <col min="2" max="2" width="9.42578125" style="40" customWidth="1"/>
    <col min="3" max="3" width="8.42578125" style="40" customWidth="1"/>
    <col min="4" max="9" width="9.28515625" bestFit="1" customWidth="1"/>
    <col min="10" max="10" width="10.5703125" bestFit="1" customWidth="1"/>
    <col min="11" max="11" width="9.28515625" bestFit="1" customWidth="1"/>
    <col min="12" max="12" width="8.140625" customWidth="1"/>
    <col min="13" max="16384" width="9.140625" style="39"/>
  </cols>
  <sheetData>
    <row r="1" spans="1:12" s="40" customFormat="1" ht="13.5" thickBot="1">
      <c r="A1" s="46" t="s">
        <v>51</v>
      </c>
      <c r="B1" s="137" t="s">
        <v>71</v>
      </c>
      <c r="C1" s="138"/>
      <c r="D1" s="138"/>
      <c r="E1" s="138"/>
      <c r="F1" s="138"/>
      <c r="G1" s="138"/>
      <c r="H1" s="138"/>
      <c r="I1" s="138"/>
      <c r="J1" s="138"/>
      <c r="K1" s="138"/>
      <c r="L1" s="139"/>
    </row>
    <row r="2" spans="1:12">
      <c r="A2" s="47" t="s">
        <v>1</v>
      </c>
      <c r="B2" s="48">
        <v>1970</v>
      </c>
      <c r="C2" s="48">
        <v>1980</v>
      </c>
      <c r="D2" s="49">
        <v>1990</v>
      </c>
      <c r="E2" s="49">
        <v>2000</v>
      </c>
      <c r="F2" s="49">
        <v>2005</v>
      </c>
      <c r="G2" s="49">
        <v>2010</v>
      </c>
      <c r="H2" s="49">
        <v>2015</v>
      </c>
      <c r="I2" s="49">
        <v>2020</v>
      </c>
      <c r="J2" s="49">
        <v>2025</v>
      </c>
      <c r="K2" s="49">
        <v>2030</v>
      </c>
      <c r="L2" s="50">
        <v>2035</v>
      </c>
    </row>
    <row r="3" spans="1:12">
      <c r="A3" s="26" t="s">
        <v>2</v>
      </c>
      <c r="B3" s="51">
        <v>321.02499999999998</v>
      </c>
      <c r="C3" s="51">
        <v>312.26100000000002</v>
      </c>
      <c r="D3" s="15">
        <v>399.86</v>
      </c>
      <c r="E3" s="15">
        <v>554.21</v>
      </c>
      <c r="F3" s="15">
        <v>761.58800000000008</v>
      </c>
      <c r="G3" s="15">
        <v>903.19483999999989</v>
      </c>
      <c r="H3" s="15">
        <v>994.55343000000005</v>
      </c>
      <c r="I3" s="15">
        <v>1071.9893300000001</v>
      </c>
      <c r="J3" s="15">
        <v>1129.95652</v>
      </c>
      <c r="K3" s="15">
        <v>1174.85646</v>
      </c>
      <c r="L3" s="89">
        <v>1216.1992200000002</v>
      </c>
    </row>
    <row r="4" spans="1:12">
      <c r="A4" s="27" t="s">
        <v>3</v>
      </c>
      <c r="B4" s="17">
        <v>34.485999999999997</v>
      </c>
      <c r="C4" s="17">
        <v>24.568000000000001</v>
      </c>
      <c r="D4" s="17">
        <v>29.22</v>
      </c>
      <c r="E4" s="17">
        <v>49.665999999999997</v>
      </c>
      <c r="F4" s="17">
        <v>82.611000000000004</v>
      </c>
      <c r="G4" s="17">
        <v>109.8813</v>
      </c>
      <c r="H4" s="17">
        <v>128.13380000000001</v>
      </c>
      <c r="I4" s="17">
        <v>142.05760000000001</v>
      </c>
      <c r="J4" s="17">
        <v>152.91220000000001</v>
      </c>
      <c r="K4" s="17">
        <v>161.37110000000001</v>
      </c>
      <c r="L4" s="90">
        <v>168.81720000000001</v>
      </c>
    </row>
    <row r="5" spans="1:12">
      <c r="A5" s="27" t="s">
        <v>4</v>
      </c>
      <c r="B5" s="17">
        <v>94.221999999999994</v>
      </c>
      <c r="C5" s="17">
        <v>81.724999999999994</v>
      </c>
      <c r="D5" s="17">
        <v>83.049000000000007</v>
      </c>
      <c r="E5" s="17">
        <v>127.88500000000001</v>
      </c>
      <c r="F5" s="17">
        <v>184.95699999999999</v>
      </c>
      <c r="G5" s="17">
        <v>234.21729999999999</v>
      </c>
      <c r="H5" s="17">
        <v>264.54480000000001</v>
      </c>
      <c r="I5" s="17">
        <v>290.83409999999998</v>
      </c>
      <c r="J5" s="17">
        <v>310.8458</v>
      </c>
      <c r="K5" s="17">
        <v>326.53449999999998</v>
      </c>
      <c r="L5" s="90">
        <v>341.12099999999998</v>
      </c>
    </row>
    <row r="6" spans="1:12">
      <c r="A6" s="27" t="s">
        <v>5</v>
      </c>
      <c r="B6" s="17">
        <v>95.793999999999997</v>
      </c>
      <c r="C6" s="17">
        <v>106.16200000000001</v>
      </c>
      <c r="D6" s="17">
        <v>174.208</v>
      </c>
      <c r="E6" s="17">
        <v>222.59</v>
      </c>
      <c r="F6" s="17">
        <v>288.40899999999999</v>
      </c>
      <c r="G6" s="17">
        <v>320.46699999999998</v>
      </c>
      <c r="H6" s="17">
        <v>340.86240000000004</v>
      </c>
      <c r="I6" s="17">
        <v>358.90179999999998</v>
      </c>
      <c r="J6" s="17">
        <v>371.92329999999998</v>
      </c>
      <c r="K6" s="17">
        <v>381.5942</v>
      </c>
      <c r="L6" s="90">
        <v>390.6397</v>
      </c>
    </row>
    <row r="7" spans="1:12">
      <c r="A7" s="27" t="s">
        <v>6</v>
      </c>
      <c r="B7" s="17">
        <v>86.724000000000004</v>
      </c>
      <c r="C7" s="17">
        <v>86.307000000000002</v>
      </c>
      <c r="D7" s="17">
        <v>94.45</v>
      </c>
      <c r="E7" s="17">
        <v>130.82300000000001</v>
      </c>
      <c r="F7" s="17">
        <v>173.72300000000001</v>
      </c>
      <c r="G7" s="17">
        <v>200.8717</v>
      </c>
      <c r="H7" s="17">
        <v>219.33070000000001</v>
      </c>
      <c r="I7" s="17">
        <v>235.30329999999998</v>
      </c>
      <c r="J7" s="17">
        <v>246.88499999999999</v>
      </c>
      <c r="K7" s="17">
        <v>256.08279999999996</v>
      </c>
      <c r="L7" s="90">
        <v>264.64820000000003</v>
      </c>
    </row>
    <row r="8" spans="1:12">
      <c r="A8" s="27" t="s">
        <v>7</v>
      </c>
      <c r="B8" s="17">
        <v>9.7989999999999995</v>
      </c>
      <c r="C8" s="17">
        <v>13.499000000000001</v>
      </c>
      <c r="D8" s="17">
        <v>18.931000000000001</v>
      </c>
      <c r="E8" s="17">
        <v>23.24</v>
      </c>
      <c r="F8" s="17">
        <v>31.888000000000002</v>
      </c>
      <c r="G8" s="17">
        <v>37.757539999999999</v>
      </c>
      <c r="H8" s="17">
        <v>41.681730000000002</v>
      </c>
      <c r="I8" s="17">
        <v>44.892530000000001</v>
      </c>
      <c r="J8" s="17">
        <v>47.390219999999999</v>
      </c>
      <c r="K8" s="17">
        <v>49.273859999999999</v>
      </c>
      <c r="L8" s="90">
        <v>50.973120000000002</v>
      </c>
    </row>
    <row r="9" spans="1:12">
      <c r="A9" s="28"/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1"/>
    </row>
    <row r="10" spans="1:12">
      <c r="A10" s="29" t="s">
        <v>8</v>
      </c>
      <c r="B10" s="15">
        <v>137.011</v>
      </c>
      <c r="C10" s="15">
        <v>177.72199999999998</v>
      </c>
      <c r="D10" s="15">
        <v>206.21</v>
      </c>
      <c r="E10" s="15">
        <v>239.53</v>
      </c>
      <c r="F10" s="15">
        <v>307.43200000000002</v>
      </c>
      <c r="G10" s="15">
        <v>317.77070000000003</v>
      </c>
      <c r="H10" s="15">
        <v>332.80819999999994</v>
      </c>
      <c r="I10" s="15">
        <v>348.57429999999999</v>
      </c>
      <c r="J10" s="15">
        <v>357.7099</v>
      </c>
      <c r="K10" s="15">
        <v>366.28960000000001</v>
      </c>
      <c r="L10" s="89">
        <v>375.072</v>
      </c>
    </row>
    <row r="11" spans="1:12">
      <c r="A11" s="27" t="s">
        <v>9</v>
      </c>
      <c r="B11" s="113">
        <v>88.7</v>
      </c>
      <c r="C11" s="96">
        <v>107</v>
      </c>
      <c r="D11" s="17">
        <v>112.96899999999999</v>
      </c>
      <c r="E11" s="17">
        <v>121.211</v>
      </c>
      <c r="F11" s="17">
        <v>156.76</v>
      </c>
      <c r="G11" s="17">
        <v>151.58099999999999</v>
      </c>
      <c r="H11" s="17">
        <v>157.20729999999998</v>
      </c>
      <c r="I11" s="17">
        <v>163.1481</v>
      </c>
      <c r="J11" s="17">
        <v>165.9143</v>
      </c>
      <c r="K11" s="17">
        <v>169.11020000000002</v>
      </c>
      <c r="L11" s="90">
        <v>172.40220000000002</v>
      </c>
    </row>
    <row r="12" spans="1:12">
      <c r="A12" s="27" t="s">
        <v>10</v>
      </c>
      <c r="B12" s="17">
        <v>48.3</v>
      </c>
      <c r="C12" s="17">
        <v>70.7</v>
      </c>
      <c r="D12" s="17">
        <v>93.242000000000004</v>
      </c>
      <c r="E12" s="17">
        <v>118.22499999999999</v>
      </c>
      <c r="F12" s="17">
        <v>150.672</v>
      </c>
      <c r="G12" s="17">
        <v>166.18970000000002</v>
      </c>
      <c r="H12" s="17">
        <v>175.6009</v>
      </c>
      <c r="I12" s="17">
        <v>185.42620000000002</v>
      </c>
      <c r="J12" s="17">
        <v>191.79560000000001</v>
      </c>
      <c r="K12" s="17">
        <v>197.17939999999999</v>
      </c>
      <c r="L12" s="90">
        <v>202.66979999999998</v>
      </c>
    </row>
    <row r="13" spans="1:12">
      <c r="A13" s="28"/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1"/>
    </row>
    <row r="14" spans="1:12">
      <c r="A14" s="29" t="s">
        <v>11</v>
      </c>
      <c r="B14" s="15">
        <v>105.6</v>
      </c>
      <c r="C14" s="15">
        <v>130.69999999999999</v>
      </c>
      <c r="D14" s="15">
        <v>165.02</v>
      </c>
      <c r="E14" s="15">
        <v>199.66</v>
      </c>
      <c r="F14" s="15">
        <v>256.44</v>
      </c>
      <c r="G14" s="15">
        <v>308.65815000000003</v>
      </c>
      <c r="H14" s="15">
        <v>341.85632999999996</v>
      </c>
      <c r="I14" s="15">
        <v>369.81297000000001</v>
      </c>
      <c r="J14" s="15">
        <v>390.72037</v>
      </c>
      <c r="K14" s="15">
        <v>407.28593000000001</v>
      </c>
      <c r="L14" s="89">
        <v>422.13094999999998</v>
      </c>
    </row>
    <row r="15" spans="1:12">
      <c r="A15" s="27" t="s">
        <v>12</v>
      </c>
      <c r="B15" s="17">
        <v>9.6</v>
      </c>
      <c r="C15" s="17">
        <v>12.6</v>
      </c>
      <c r="D15" s="17">
        <v>19.283000000000001</v>
      </c>
      <c r="E15" s="17">
        <v>23.472000000000001</v>
      </c>
      <c r="F15" s="17">
        <v>28.567</v>
      </c>
      <c r="G15" s="17">
        <v>33.813199999999995</v>
      </c>
      <c r="H15" s="17">
        <v>37.096589999999999</v>
      </c>
      <c r="I15" s="17">
        <v>39.829209999999996</v>
      </c>
      <c r="J15" s="17">
        <v>41.905650000000001</v>
      </c>
      <c r="K15" s="17">
        <v>43.525620000000004</v>
      </c>
      <c r="L15" s="90">
        <v>44.972819999999999</v>
      </c>
    </row>
    <row r="16" spans="1:12">
      <c r="A16" s="27" t="s">
        <v>13</v>
      </c>
      <c r="B16" s="17">
        <v>11.6</v>
      </c>
      <c r="C16" s="17">
        <v>14.6</v>
      </c>
      <c r="D16" s="17">
        <v>20.295999999999999</v>
      </c>
      <c r="E16" s="17">
        <v>26.696999999999999</v>
      </c>
      <c r="F16" s="17">
        <v>34.021000000000001</v>
      </c>
      <c r="G16" s="17">
        <v>44.83428</v>
      </c>
      <c r="H16" s="17">
        <v>51.986199999999997</v>
      </c>
      <c r="I16" s="17">
        <v>57.556059999999995</v>
      </c>
      <c r="J16" s="17">
        <v>61.927430000000001</v>
      </c>
      <c r="K16" s="17">
        <v>65.258009999999999</v>
      </c>
      <c r="L16" s="90">
        <v>68.135179999999991</v>
      </c>
    </row>
    <row r="17" spans="1:12">
      <c r="A17" s="27" t="s">
        <v>14</v>
      </c>
      <c r="B17" s="17">
        <v>2.9</v>
      </c>
      <c r="C17" s="17">
        <v>4.7</v>
      </c>
      <c r="D17" s="17">
        <v>7.3920000000000003</v>
      </c>
      <c r="E17" s="17">
        <v>9.9600000000000009</v>
      </c>
      <c r="F17" s="17">
        <v>12.183999999999999</v>
      </c>
      <c r="G17" s="17">
        <v>15.043839999999999</v>
      </c>
      <c r="H17" s="17">
        <v>16.77094</v>
      </c>
      <c r="I17" s="17">
        <v>18.186199999999999</v>
      </c>
      <c r="J17" s="17">
        <v>19.275389999999998</v>
      </c>
      <c r="K17" s="17">
        <v>20.116019999999999</v>
      </c>
      <c r="L17" s="90">
        <v>20.862749999999998</v>
      </c>
    </row>
    <row r="18" spans="1:12">
      <c r="A18" s="27" t="s">
        <v>15</v>
      </c>
      <c r="B18" s="17">
        <v>10.7</v>
      </c>
      <c r="C18" s="17">
        <v>16.600000000000001</v>
      </c>
      <c r="D18" s="17">
        <v>20.666</v>
      </c>
      <c r="E18" s="17">
        <v>23.887</v>
      </c>
      <c r="F18" s="17">
        <v>30.524000000000001</v>
      </c>
      <c r="G18" s="17">
        <v>36.893910000000005</v>
      </c>
      <c r="H18" s="17">
        <v>40.827019999999997</v>
      </c>
      <c r="I18" s="17">
        <v>44.105779999999996</v>
      </c>
      <c r="J18" s="17">
        <v>46.580750000000002</v>
      </c>
      <c r="K18" s="17">
        <v>48.558750000000003</v>
      </c>
      <c r="L18" s="90">
        <v>50.292499999999997</v>
      </c>
    </row>
    <row r="19" spans="1:12">
      <c r="A19" s="27" t="s">
        <v>16</v>
      </c>
      <c r="B19" s="17">
        <v>4.5</v>
      </c>
      <c r="C19" s="17">
        <v>5.3</v>
      </c>
      <c r="D19" s="17">
        <v>6.0540000000000003</v>
      </c>
      <c r="E19" s="17">
        <v>7.6029999999999998</v>
      </c>
      <c r="F19" s="17">
        <v>9.3070000000000004</v>
      </c>
      <c r="G19" s="17">
        <v>11.44647</v>
      </c>
      <c r="H19" s="17">
        <v>12.69481</v>
      </c>
      <c r="I19" s="17">
        <v>13.740459999999999</v>
      </c>
      <c r="J19" s="17">
        <v>14.528840000000001</v>
      </c>
      <c r="K19" s="17">
        <v>15.148430000000001</v>
      </c>
      <c r="L19" s="90">
        <v>15.703059999999999</v>
      </c>
    </row>
    <row r="20" spans="1:12">
      <c r="A20" s="27" t="s">
        <v>17</v>
      </c>
      <c r="B20" s="17">
        <v>7.2</v>
      </c>
      <c r="C20" s="17">
        <v>9.6</v>
      </c>
      <c r="D20" s="17">
        <v>14.39</v>
      </c>
      <c r="E20" s="17">
        <v>16.846</v>
      </c>
      <c r="F20" s="17">
        <v>21.29</v>
      </c>
      <c r="G20" s="17">
        <v>25.469950000000001</v>
      </c>
      <c r="H20" s="17">
        <v>28.046770000000002</v>
      </c>
      <c r="I20" s="17">
        <v>30.189160000000001</v>
      </c>
      <c r="J20" s="17">
        <v>31.818810000000003</v>
      </c>
      <c r="K20" s="17">
        <v>33.088999999999999</v>
      </c>
      <c r="L20" s="90">
        <v>34.223339999999993</v>
      </c>
    </row>
    <row r="21" spans="1:12">
      <c r="A21" s="27" t="s">
        <v>18</v>
      </c>
      <c r="B21" s="17">
        <v>59.2</v>
      </c>
      <c r="C21" s="17">
        <v>67.3</v>
      </c>
      <c r="D21" s="17">
        <v>76.935000000000002</v>
      </c>
      <c r="E21" s="17">
        <v>91.132000000000005</v>
      </c>
      <c r="F21" s="17">
        <v>120.547</v>
      </c>
      <c r="G21" s="17">
        <v>141.15649999999999</v>
      </c>
      <c r="H21" s="17">
        <v>154.434</v>
      </c>
      <c r="I21" s="17">
        <v>166.20609999999999</v>
      </c>
      <c r="J21" s="17">
        <v>174.68350000000001</v>
      </c>
      <c r="K21" s="17">
        <v>181.59010000000001</v>
      </c>
      <c r="L21" s="90">
        <v>187.94129999999998</v>
      </c>
    </row>
    <row r="22" spans="1:12">
      <c r="A22" s="28"/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1"/>
    </row>
    <row r="23" spans="1:12">
      <c r="A23" s="29" t="s">
        <v>19</v>
      </c>
      <c r="B23" s="15">
        <v>249.3</v>
      </c>
      <c r="C23" s="15">
        <v>303.8</v>
      </c>
      <c r="D23" s="15">
        <v>472.84</v>
      </c>
      <c r="E23" s="15">
        <v>524.952</v>
      </c>
      <c r="F23" s="15">
        <v>684.83399999999995</v>
      </c>
      <c r="G23" s="15">
        <v>798.90129999999988</v>
      </c>
      <c r="H23" s="15">
        <v>867.05728999999997</v>
      </c>
      <c r="I23" s="15">
        <v>929.73944999999981</v>
      </c>
      <c r="J23" s="15">
        <v>975.09581999999989</v>
      </c>
      <c r="K23" s="15">
        <v>1011.5341000000001</v>
      </c>
      <c r="L23" s="89">
        <v>1047.4160300000003</v>
      </c>
    </row>
    <row r="24" spans="1:12">
      <c r="A24" s="27" t="s">
        <v>20</v>
      </c>
      <c r="B24" s="17">
        <v>46</v>
      </c>
      <c r="C24" s="17">
        <v>59.3</v>
      </c>
      <c r="D24" s="17">
        <v>81.301000000000002</v>
      </c>
      <c r="E24" s="17">
        <v>86.503</v>
      </c>
      <c r="F24" s="17">
        <v>112.81399999999999</v>
      </c>
      <c r="G24" s="17">
        <v>107.48791</v>
      </c>
      <c r="H24" s="17">
        <v>103.01794000000001</v>
      </c>
      <c r="I24" s="17">
        <v>105.57669</v>
      </c>
      <c r="J24" s="17">
        <v>107.12393</v>
      </c>
      <c r="K24" s="17">
        <v>114.36483000000001</v>
      </c>
      <c r="L24" s="90">
        <v>126.64381</v>
      </c>
    </row>
    <row r="25" spans="1:12">
      <c r="A25" s="27" t="s">
        <v>21</v>
      </c>
      <c r="B25" s="17">
        <v>38.299999999999997</v>
      </c>
      <c r="C25" s="17">
        <v>35.700000000000003</v>
      </c>
      <c r="D25" s="17">
        <v>48.945</v>
      </c>
      <c r="E25" s="17">
        <v>50.823</v>
      </c>
      <c r="F25" s="17">
        <v>69.879000000000005</v>
      </c>
      <c r="G25" s="17">
        <v>81.506219999999999</v>
      </c>
      <c r="H25" s="17">
        <v>85.134</v>
      </c>
      <c r="I25" s="17">
        <v>87.820599999999999</v>
      </c>
      <c r="J25" s="17">
        <v>88.633099999999999</v>
      </c>
      <c r="K25" s="17">
        <v>88.143000000000001</v>
      </c>
      <c r="L25" s="90">
        <v>87.532300000000006</v>
      </c>
    </row>
    <row r="26" spans="1:12">
      <c r="A26" s="27" t="s">
        <v>22</v>
      </c>
      <c r="B26" s="17">
        <v>19.399999999999999</v>
      </c>
      <c r="C26" s="17">
        <v>20.100000000000001</v>
      </c>
      <c r="D26" s="17">
        <v>27.539000000000001</v>
      </c>
      <c r="E26" s="17">
        <v>30.513000000000002</v>
      </c>
      <c r="F26" s="17">
        <v>42.982999999999997</v>
      </c>
      <c r="G26" s="17">
        <v>54.948560000000001</v>
      </c>
      <c r="H26" s="17">
        <v>61.10819</v>
      </c>
      <c r="I26" s="17">
        <v>66.580539999999999</v>
      </c>
      <c r="J26" s="17">
        <v>70.729749999999996</v>
      </c>
      <c r="K26" s="17">
        <v>73.942830000000001</v>
      </c>
      <c r="L26" s="90">
        <v>77.066879999999998</v>
      </c>
    </row>
    <row r="27" spans="1:12">
      <c r="A27" s="27" t="s">
        <v>23</v>
      </c>
      <c r="B27" s="17">
        <v>4.9000000000000004</v>
      </c>
      <c r="C27" s="17">
        <v>6.9</v>
      </c>
      <c r="D27" s="17">
        <v>13.539</v>
      </c>
      <c r="E27" s="17">
        <v>18.806999999999999</v>
      </c>
      <c r="F27" s="17">
        <v>22.506</v>
      </c>
      <c r="G27" s="17">
        <v>25.299810000000001</v>
      </c>
      <c r="H27" s="17">
        <v>28.343879999999999</v>
      </c>
      <c r="I27" s="17">
        <v>31.042000000000002</v>
      </c>
      <c r="J27" s="17">
        <v>33.162199999999999</v>
      </c>
      <c r="K27" s="17">
        <v>34.391469999999998</v>
      </c>
      <c r="L27" s="90">
        <v>34.913800000000009</v>
      </c>
    </row>
    <row r="28" spans="1:12">
      <c r="A28" s="27" t="s">
        <v>24</v>
      </c>
      <c r="B28" s="17">
        <v>12.1</v>
      </c>
      <c r="C28" s="17">
        <v>14.2</v>
      </c>
      <c r="D28" s="17">
        <v>25.576000000000001</v>
      </c>
      <c r="E28" s="17">
        <v>27.422999999999998</v>
      </c>
      <c r="F28" s="17">
        <v>35.847999999999999</v>
      </c>
      <c r="G28" s="17">
        <v>42.781080000000003</v>
      </c>
      <c r="H28" s="17">
        <v>46.681989999999999</v>
      </c>
      <c r="I28" s="17">
        <v>50.103370000000005</v>
      </c>
      <c r="J28" s="17">
        <v>52.729529999999997</v>
      </c>
      <c r="K28" s="17">
        <v>54.746070000000003</v>
      </c>
      <c r="L28" s="90">
        <v>56.696210000000001</v>
      </c>
    </row>
    <row r="29" spans="1:12">
      <c r="A29" s="27" t="s">
        <v>25</v>
      </c>
      <c r="B29" s="17">
        <v>18</v>
      </c>
      <c r="C29" s="17">
        <v>24.5</v>
      </c>
      <c r="D29" s="17">
        <v>44.970999999999997</v>
      </c>
      <c r="E29" s="17">
        <v>50.033000000000001</v>
      </c>
      <c r="F29" s="17">
        <v>65.265000000000001</v>
      </c>
      <c r="G29" s="17">
        <v>74.06156</v>
      </c>
      <c r="H29" s="17">
        <v>76.513170000000002</v>
      </c>
      <c r="I29" s="17">
        <v>78.237080000000006</v>
      </c>
      <c r="J29" s="17">
        <v>78.24924</v>
      </c>
      <c r="K29" s="17">
        <v>77.180199999999999</v>
      </c>
      <c r="L29" s="90">
        <v>76.024199999999993</v>
      </c>
    </row>
    <row r="30" spans="1:12">
      <c r="A30" s="27" t="s">
        <v>26</v>
      </c>
      <c r="B30" s="17">
        <v>21.1</v>
      </c>
      <c r="C30" s="17">
        <v>29.8</v>
      </c>
      <c r="D30" s="17">
        <v>47.616999999999997</v>
      </c>
      <c r="E30" s="17">
        <v>54.795999999999999</v>
      </c>
      <c r="F30" s="17">
        <v>69.381</v>
      </c>
      <c r="G30" s="17">
        <v>78.096639999999994</v>
      </c>
      <c r="H30" s="17">
        <v>80.606839999999991</v>
      </c>
      <c r="I30" s="17">
        <v>82.233999999999995</v>
      </c>
      <c r="J30" s="17">
        <v>82.292899999999989</v>
      </c>
      <c r="K30" s="17">
        <v>81.19189999999999</v>
      </c>
      <c r="L30" s="90">
        <v>79.972200000000001</v>
      </c>
    </row>
    <row r="31" spans="1:12">
      <c r="A31" s="27" t="s">
        <v>27</v>
      </c>
      <c r="B31" s="17">
        <v>16.399999999999999</v>
      </c>
      <c r="C31" s="17">
        <v>24.4</v>
      </c>
      <c r="D31" s="17">
        <v>40.121000000000002</v>
      </c>
      <c r="E31" s="17">
        <v>54.573999999999998</v>
      </c>
      <c r="F31" s="17">
        <v>70.546000000000006</v>
      </c>
      <c r="G31" s="17">
        <v>89.166309999999996</v>
      </c>
      <c r="H31" s="17">
        <v>106.4371</v>
      </c>
      <c r="I31" s="17">
        <v>120.9545</v>
      </c>
      <c r="J31" s="17">
        <v>132.49639999999999</v>
      </c>
      <c r="K31" s="17">
        <v>140.393</v>
      </c>
      <c r="L31" s="90">
        <v>145.75629999999998</v>
      </c>
    </row>
    <row r="32" spans="1:12">
      <c r="A32" s="27" t="s">
        <v>28</v>
      </c>
      <c r="B32" s="17">
        <v>11.4</v>
      </c>
      <c r="C32" s="17">
        <v>19.100000000000001</v>
      </c>
      <c r="D32" s="17">
        <v>32.715000000000003</v>
      </c>
      <c r="E32" s="17">
        <v>39.716000000000001</v>
      </c>
      <c r="F32" s="17">
        <v>52.423999999999999</v>
      </c>
      <c r="G32" s="17">
        <v>67.564509999999999</v>
      </c>
      <c r="H32" s="17">
        <v>76.78792</v>
      </c>
      <c r="I32" s="17">
        <v>84.054149999999993</v>
      </c>
      <c r="J32" s="17">
        <v>89.885229999999993</v>
      </c>
      <c r="K32" s="17">
        <v>94.268289999999993</v>
      </c>
      <c r="L32" s="90">
        <v>98.275829999999999</v>
      </c>
    </row>
    <row r="33" spans="1:12">
      <c r="A33" s="27" t="s">
        <v>29</v>
      </c>
      <c r="B33" s="17">
        <v>18.7</v>
      </c>
      <c r="C33" s="17">
        <v>19.8</v>
      </c>
      <c r="D33" s="17">
        <v>29.512</v>
      </c>
      <c r="E33" s="17">
        <v>30.457000000000001</v>
      </c>
      <c r="F33" s="17">
        <v>38.981000000000002</v>
      </c>
      <c r="G33" s="17">
        <v>46.749780000000001</v>
      </c>
      <c r="H33" s="17">
        <v>50.878349999999998</v>
      </c>
      <c r="I33" s="17">
        <v>54.581769999999999</v>
      </c>
      <c r="J33" s="17">
        <v>57.36215</v>
      </c>
      <c r="K33" s="17">
        <v>59.530940000000001</v>
      </c>
      <c r="L33" s="90">
        <v>61.647040000000004</v>
      </c>
    </row>
    <row r="34" spans="1:12">
      <c r="A34" s="27" t="s">
        <v>30</v>
      </c>
      <c r="B34" s="17">
        <v>8.8000000000000007</v>
      </c>
      <c r="C34" s="17">
        <v>12.4</v>
      </c>
      <c r="D34" s="17">
        <v>23.236999999999998</v>
      </c>
      <c r="E34" s="17">
        <v>25.992000000000001</v>
      </c>
      <c r="F34" s="17">
        <v>33.603000000000002</v>
      </c>
      <c r="G34" s="17">
        <v>40.808630000000001</v>
      </c>
      <c r="H34" s="17">
        <v>44.671759999999999</v>
      </c>
      <c r="I34" s="17">
        <v>48.104390000000002</v>
      </c>
      <c r="J34" s="17">
        <v>50.707459999999998</v>
      </c>
      <c r="K34" s="17">
        <v>52.723030000000001</v>
      </c>
      <c r="L34" s="90">
        <v>54.682610000000004</v>
      </c>
    </row>
    <row r="35" spans="1:12">
      <c r="A35" s="27" t="s">
        <v>31</v>
      </c>
      <c r="B35" s="17">
        <v>4.0999999999999996</v>
      </c>
      <c r="C35" s="17">
        <v>6.7</v>
      </c>
      <c r="D35" s="17">
        <v>12.286</v>
      </c>
      <c r="E35" s="17">
        <v>15.538</v>
      </c>
      <c r="F35" s="17">
        <v>18.956</v>
      </c>
      <c r="G35" s="17">
        <v>25.463660000000001</v>
      </c>
      <c r="H35" s="17">
        <v>31.231099999999998</v>
      </c>
      <c r="I35" s="17">
        <v>36.156589999999994</v>
      </c>
      <c r="J35" s="17">
        <v>40.322110000000002</v>
      </c>
      <c r="K35" s="17">
        <v>43.651720000000005</v>
      </c>
      <c r="L35" s="90">
        <v>46.471849999999996</v>
      </c>
    </row>
    <row r="36" spans="1:12">
      <c r="A36" s="27" t="s">
        <v>32</v>
      </c>
      <c r="B36" s="17">
        <v>25.9</v>
      </c>
      <c r="C36" s="17">
        <v>25.5</v>
      </c>
      <c r="D36" s="17">
        <v>37.758000000000003</v>
      </c>
      <c r="E36" s="17">
        <v>32.570999999999998</v>
      </c>
      <c r="F36" s="17">
        <v>42.49</v>
      </c>
      <c r="G36" s="17">
        <v>53.448730000000005</v>
      </c>
      <c r="H36" s="17">
        <v>61.976300000000002</v>
      </c>
      <c r="I36" s="17">
        <v>68.725250000000003</v>
      </c>
      <c r="J36" s="17">
        <v>74.175110000000004</v>
      </c>
      <c r="K36" s="17">
        <v>78.388539999999992</v>
      </c>
      <c r="L36" s="90">
        <v>81.921970000000002</v>
      </c>
    </row>
    <row r="37" spans="1:12">
      <c r="A37" s="27" t="s">
        <v>33</v>
      </c>
      <c r="B37" s="17">
        <v>4.3</v>
      </c>
      <c r="C37" s="17">
        <v>5.3</v>
      </c>
      <c r="D37" s="17">
        <v>7.7229999999999999</v>
      </c>
      <c r="E37" s="17">
        <v>7.2060000000000004</v>
      </c>
      <c r="F37" s="17">
        <v>9.1579999999999995</v>
      </c>
      <c r="G37" s="17">
        <v>11.517899999999999</v>
      </c>
      <c r="H37" s="17">
        <v>13.668749999999999</v>
      </c>
      <c r="I37" s="17">
        <v>15.568520000000001</v>
      </c>
      <c r="J37" s="17">
        <v>17.226710000000001</v>
      </c>
      <c r="K37" s="17">
        <v>18.618279999999999</v>
      </c>
      <c r="L37" s="90">
        <v>19.811029999999999</v>
      </c>
    </row>
    <row r="38" spans="1:12">
      <c r="A38" s="28"/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L38" s="111"/>
    </row>
    <row r="39" spans="1:12">
      <c r="A39" s="29" t="s">
        <v>34</v>
      </c>
      <c r="B39" s="15">
        <v>82.9</v>
      </c>
      <c r="C39" s="15">
        <v>116.2</v>
      </c>
      <c r="D39" s="15">
        <v>172.12</v>
      </c>
      <c r="E39" s="15">
        <v>200.99</v>
      </c>
      <c r="F39" s="15">
        <v>255.22800000000001</v>
      </c>
      <c r="G39" s="15">
        <v>305.89516000000003</v>
      </c>
      <c r="H39" s="15">
        <v>337.29604</v>
      </c>
      <c r="I39" s="15">
        <v>363.63608999999997</v>
      </c>
      <c r="J39" s="15">
        <v>383.27749</v>
      </c>
      <c r="K39" s="15">
        <v>398.80757</v>
      </c>
      <c r="L39" s="89">
        <v>412.70137</v>
      </c>
    </row>
    <row r="40" spans="1:12">
      <c r="A40" s="27" t="s">
        <v>35</v>
      </c>
      <c r="B40" s="17">
        <v>42.5</v>
      </c>
      <c r="C40" s="17">
        <v>61.9</v>
      </c>
      <c r="D40" s="17">
        <v>89.685000000000002</v>
      </c>
      <c r="E40" s="17">
        <v>108.042</v>
      </c>
      <c r="F40" s="17">
        <v>136.066</v>
      </c>
      <c r="G40" s="17">
        <v>165.4597</v>
      </c>
      <c r="H40" s="17">
        <v>183.66670000000002</v>
      </c>
      <c r="I40" s="17">
        <v>198.6199</v>
      </c>
      <c r="J40" s="17">
        <v>209.86089999999999</v>
      </c>
      <c r="K40" s="17">
        <v>218.7594</v>
      </c>
      <c r="L40" s="90">
        <v>226.68520000000001</v>
      </c>
    </row>
    <row r="41" spans="1:12">
      <c r="A41" s="27" t="s">
        <v>36</v>
      </c>
      <c r="B41" s="17">
        <v>8.5</v>
      </c>
      <c r="C41" s="17">
        <v>12.8</v>
      </c>
      <c r="D41" s="17">
        <v>19.173999999999999</v>
      </c>
      <c r="E41" s="17">
        <v>23.914999999999999</v>
      </c>
      <c r="F41" s="17">
        <v>29.651</v>
      </c>
      <c r="G41" s="17">
        <v>33.574959999999997</v>
      </c>
      <c r="H41" s="17">
        <v>36.240739999999995</v>
      </c>
      <c r="I41" s="17">
        <v>38.613790000000002</v>
      </c>
      <c r="J41" s="17">
        <v>40.243389999999998</v>
      </c>
      <c r="K41" s="17">
        <v>41.609070000000003</v>
      </c>
      <c r="L41" s="90">
        <v>42.880669999999995</v>
      </c>
    </row>
    <row r="42" spans="1:12">
      <c r="A42" s="27" t="s">
        <v>37</v>
      </c>
      <c r="B42" s="17">
        <v>31.8</v>
      </c>
      <c r="C42" s="17">
        <v>41.5</v>
      </c>
      <c r="D42" s="17">
        <v>63.262</v>
      </c>
      <c r="E42" s="17">
        <v>69.013999999999996</v>
      </c>
      <c r="F42" s="17">
        <v>89.510999999999996</v>
      </c>
      <c r="G42" s="17">
        <v>106.8605</v>
      </c>
      <c r="H42" s="17">
        <v>117.38860000000001</v>
      </c>
      <c r="I42" s="17">
        <v>126.4024</v>
      </c>
      <c r="J42" s="17">
        <v>133.17320000000001</v>
      </c>
      <c r="K42" s="17">
        <v>138.4391</v>
      </c>
      <c r="L42" s="90">
        <v>143.13550000000001</v>
      </c>
    </row>
    <row r="43" spans="1:12">
      <c r="A43" s="28"/>
      <c r="B43" s="110"/>
      <c r="C43" s="110"/>
      <c r="D43" s="110"/>
      <c r="E43" s="110"/>
      <c r="F43" s="110"/>
      <c r="G43" s="110"/>
      <c r="H43" s="110"/>
      <c r="I43" s="110"/>
      <c r="J43" s="110"/>
      <c r="K43" s="110"/>
      <c r="L43" s="111"/>
    </row>
    <row r="44" spans="1:12" ht="13.5" thickBot="1">
      <c r="A44" s="30" t="s">
        <v>38</v>
      </c>
      <c r="B44" s="31">
        <v>895.8</v>
      </c>
      <c r="C44" s="31">
        <v>1040.7</v>
      </c>
      <c r="D44" s="31">
        <v>1416.05</v>
      </c>
      <c r="E44" s="31">
        <v>1719.3419999999999</v>
      </c>
      <c r="F44" s="31">
        <v>2265.5219999999999</v>
      </c>
      <c r="G44" s="31">
        <v>2634.4201499999999</v>
      </c>
      <c r="H44" s="31">
        <v>2873.5712899999999</v>
      </c>
      <c r="I44" s="31">
        <v>3083.7521399999996</v>
      </c>
      <c r="J44" s="31">
        <v>3236.7601</v>
      </c>
      <c r="K44" s="31">
        <v>3358.7736599999998</v>
      </c>
      <c r="L44" s="34">
        <v>3473.5195700000004</v>
      </c>
    </row>
    <row r="45" spans="1:12">
      <c r="A45" s="42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</row>
    <row r="46" spans="1:12">
      <c r="A46" s="42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</row>
    <row r="47" spans="1:12">
      <c r="A47" s="42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</row>
    <row r="48" spans="1:12" ht="13.5" thickBot="1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</row>
    <row r="49" spans="1:12">
      <c r="A49" s="24" t="s">
        <v>51</v>
      </c>
      <c r="B49" s="132" t="s">
        <v>70</v>
      </c>
      <c r="C49" s="133"/>
      <c r="D49" s="133"/>
      <c r="E49" s="133"/>
      <c r="F49" s="133"/>
      <c r="G49" s="133"/>
      <c r="H49" s="133"/>
      <c r="I49" s="133"/>
      <c r="J49" s="133"/>
      <c r="K49" s="133"/>
      <c r="L49" s="134"/>
    </row>
    <row r="50" spans="1:12" s="40" customFormat="1">
      <c r="A50" s="25" t="s">
        <v>1</v>
      </c>
      <c r="B50" s="6" t="s">
        <v>53</v>
      </c>
      <c r="C50" s="6" t="s">
        <v>54</v>
      </c>
      <c r="D50" s="2" t="s">
        <v>55</v>
      </c>
      <c r="E50" s="2" t="s">
        <v>56</v>
      </c>
      <c r="F50" s="2" t="s">
        <v>57</v>
      </c>
      <c r="G50" s="2" t="s">
        <v>58</v>
      </c>
      <c r="H50" s="2" t="s">
        <v>59</v>
      </c>
      <c r="I50" s="2" t="s">
        <v>60</v>
      </c>
      <c r="J50" s="2" t="s">
        <v>82</v>
      </c>
      <c r="K50" s="2" t="s">
        <v>61</v>
      </c>
      <c r="L50" s="33" t="s">
        <v>62</v>
      </c>
    </row>
    <row r="51" spans="1:12" s="40" customFormat="1">
      <c r="A51" s="29" t="s">
        <v>2</v>
      </c>
      <c r="B51" s="15">
        <f t="shared" ref="B51:B56" si="0">C3-B3</f>
        <v>-8.7639999999999532</v>
      </c>
      <c r="C51" s="15">
        <f t="shared" ref="C51:K66" si="1">D3-C3</f>
        <v>87.59899999999999</v>
      </c>
      <c r="D51" s="15">
        <f t="shared" si="1"/>
        <v>154.35000000000002</v>
      </c>
      <c r="E51" s="15">
        <f>F3-E3</f>
        <v>207.37800000000004</v>
      </c>
      <c r="F51" s="15">
        <f>G3-F3</f>
        <v>141.60683999999981</v>
      </c>
      <c r="G51" s="15">
        <f t="shared" si="1"/>
        <v>91.358590000000163</v>
      </c>
      <c r="H51" s="15">
        <f t="shared" si="1"/>
        <v>77.435900000000061</v>
      </c>
      <c r="I51" s="15">
        <f t="shared" si="1"/>
        <v>57.967189999999846</v>
      </c>
      <c r="J51" s="15">
        <f t="shared" si="1"/>
        <v>44.899940000000015</v>
      </c>
      <c r="K51" s="15">
        <f t="shared" si="1"/>
        <v>41.342760000000226</v>
      </c>
      <c r="L51" s="89">
        <f>L3-F3</f>
        <v>454.61122000000012</v>
      </c>
    </row>
    <row r="52" spans="1:12" s="40" customFormat="1">
      <c r="A52" s="27" t="s">
        <v>3</v>
      </c>
      <c r="B52" s="17">
        <f t="shared" si="0"/>
        <v>-9.9179999999999957</v>
      </c>
      <c r="C52" s="17">
        <f>D4-C4</f>
        <v>4.6519999999999975</v>
      </c>
      <c r="D52" s="17">
        <f t="shared" si="1"/>
        <v>20.445999999999998</v>
      </c>
      <c r="E52" s="17">
        <f t="shared" si="1"/>
        <v>32.945000000000007</v>
      </c>
      <c r="F52" s="17">
        <f t="shared" si="1"/>
        <v>27.270299999999992</v>
      </c>
      <c r="G52" s="17">
        <f t="shared" si="1"/>
        <v>18.252500000000012</v>
      </c>
      <c r="H52" s="17">
        <f t="shared" si="1"/>
        <v>13.9238</v>
      </c>
      <c r="I52" s="17">
        <f t="shared" si="1"/>
        <v>10.854600000000005</v>
      </c>
      <c r="J52" s="17">
        <f t="shared" si="1"/>
        <v>8.4588999999999999</v>
      </c>
      <c r="K52" s="17">
        <f t="shared" si="1"/>
        <v>7.4461000000000013</v>
      </c>
      <c r="L52" s="90">
        <f t="shared" ref="L52:L92" si="2">L4-F4</f>
        <v>86.20620000000001</v>
      </c>
    </row>
    <row r="53" spans="1:12" s="40" customFormat="1">
      <c r="A53" s="27" t="s">
        <v>4</v>
      </c>
      <c r="B53" s="17">
        <f t="shared" si="0"/>
        <v>-12.497</v>
      </c>
      <c r="C53" s="17">
        <f>D5-C5</f>
        <v>1.3240000000000123</v>
      </c>
      <c r="D53" s="17">
        <f t="shared" si="1"/>
        <v>44.835999999999999</v>
      </c>
      <c r="E53" s="17">
        <f t="shared" si="1"/>
        <v>57.071999999999989</v>
      </c>
      <c r="F53" s="17">
        <f t="shared" si="1"/>
        <v>49.260300000000001</v>
      </c>
      <c r="G53" s="17">
        <f t="shared" si="1"/>
        <v>30.327500000000015</v>
      </c>
      <c r="H53" s="17">
        <f t="shared" si="1"/>
        <v>26.289299999999969</v>
      </c>
      <c r="I53" s="17">
        <f t="shared" si="1"/>
        <v>20.011700000000019</v>
      </c>
      <c r="J53" s="17">
        <f t="shared" si="1"/>
        <v>15.688699999999983</v>
      </c>
      <c r="K53" s="17">
        <f t="shared" si="1"/>
        <v>14.586500000000001</v>
      </c>
      <c r="L53" s="90">
        <f t="shared" si="2"/>
        <v>156.16399999999999</v>
      </c>
    </row>
    <row r="54" spans="1:12" s="40" customFormat="1">
      <c r="A54" s="27" t="s">
        <v>5</v>
      </c>
      <c r="B54" s="17">
        <f t="shared" si="0"/>
        <v>10.368000000000009</v>
      </c>
      <c r="C54" s="17">
        <f>D6-C6</f>
        <v>68.045999999999992</v>
      </c>
      <c r="D54" s="17">
        <f t="shared" si="1"/>
        <v>48.382000000000005</v>
      </c>
      <c r="E54" s="17">
        <f t="shared" si="1"/>
        <v>65.818999999999988</v>
      </c>
      <c r="F54" s="17">
        <f t="shared" si="1"/>
        <v>32.057999999999993</v>
      </c>
      <c r="G54" s="17">
        <f t="shared" si="1"/>
        <v>20.395400000000052</v>
      </c>
      <c r="H54" s="17">
        <f t="shared" si="1"/>
        <v>18.039399999999944</v>
      </c>
      <c r="I54" s="17">
        <f t="shared" si="1"/>
        <v>13.021500000000003</v>
      </c>
      <c r="J54" s="17">
        <f t="shared" si="1"/>
        <v>9.6709000000000174</v>
      </c>
      <c r="K54" s="17">
        <f t="shared" si="1"/>
        <v>9.0455000000000041</v>
      </c>
      <c r="L54" s="90">
        <f t="shared" si="2"/>
        <v>102.23070000000001</v>
      </c>
    </row>
    <row r="55" spans="1:12" s="40" customFormat="1">
      <c r="A55" s="27" t="s">
        <v>6</v>
      </c>
      <c r="B55" s="17">
        <f t="shared" si="0"/>
        <v>-0.41700000000000159</v>
      </c>
      <c r="C55" s="17">
        <f>D7-C7</f>
        <v>8.1430000000000007</v>
      </c>
      <c r="D55" s="17">
        <f t="shared" si="1"/>
        <v>36.373000000000005</v>
      </c>
      <c r="E55" s="17">
        <f t="shared" si="1"/>
        <v>42.900000000000006</v>
      </c>
      <c r="F55" s="17">
        <f t="shared" si="1"/>
        <v>27.148699999999991</v>
      </c>
      <c r="G55" s="17">
        <f t="shared" si="1"/>
        <v>18.459000000000003</v>
      </c>
      <c r="H55" s="17">
        <f t="shared" si="1"/>
        <v>15.972599999999971</v>
      </c>
      <c r="I55" s="17">
        <f t="shared" si="1"/>
        <v>11.581700000000012</v>
      </c>
      <c r="J55" s="17">
        <f t="shared" si="1"/>
        <v>9.1977999999999724</v>
      </c>
      <c r="K55" s="17">
        <f t="shared" si="1"/>
        <v>8.5654000000000678</v>
      </c>
      <c r="L55" s="90">
        <f t="shared" si="2"/>
        <v>90.925200000000018</v>
      </c>
    </row>
    <row r="56" spans="1:12" s="40" customFormat="1">
      <c r="A56" s="27" t="s">
        <v>7</v>
      </c>
      <c r="B56" s="17">
        <f t="shared" si="0"/>
        <v>3.7000000000000011</v>
      </c>
      <c r="C56" s="17">
        <f>D8-C8</f>
        <v>5.4320000000000004</v>
      </c>
      <c r="D56" s="17">
        <f t="shared" si="1"/>
        <v>4.3089999999999975</v>
      </c>
      <c r="E56" s="17">
        <f t="shared" si="1"/>
        <v>8.6480000000000032</v>
      </c>
      <c r="F56" s="17">
        <f t="shared" si="1"/>
        <v>5.8695399999999971</v>
      </c>
      <c r="G56" s="17">
        <f t="shared" si="1"/>
        <v>3.924190000000003</v>
      </c>
      <c r="H56" s="17">
        <f t="shared" si="1"/>
        <v>3.210799999999999</v>
      </c>
      <c r="I56" s="17">
        <f t="shared" si="1"/>
        <v>2.4976899999999986</v>
      </c>
      <c r="J56" s="17">
        <f t="shared" si="1"/>
        <v>1.8836399999999998</v>
      </c>
      <c r="K56" s="17">
        <f t="shared" si="1"/>
        <v>1.6992600000000024</v>
      </c>
      <c r="L56" s="90">
        <f t="shared" si="2"/>
        <v>19.08512</v>
      </c>
    </row>
    <row r="57" spans="1:12" s="40" customFormat="1">
      <c r="A57" s="32"/>
      <c r="B57" s="87"/>
      <c r="C57" s="87"/>
      <c r="D57" s="87"/>
      <c r="E57" s="88"/>
      <c r="F57" s="87"/>
      <c r="G57" s="87"/>
      <c r="H57" s="87"/>
      <c r="I57" s="87"/>
      <c r="J57" s="87"/>
      <c r="K57" s="87"/>
      <c r="L57" s="91"/>
    </row>
    <row r="58" spans="1:12" s="40" customFormat="1">
      <c r="A58" s="29" t="s">
        <v>8</v>
      </c>
      <c r="B58" s="15">
        <f t="shared" ref="B58:C60" si="3">C10-B10</f>
        <v>40.710999999999984</v>
      </c>
      <c r="C58" s="15">
        <f t="shared" si="3"/>
        <v>28.488000000000028</v>
      </c>
      <c r="D58" s="15">
        <f t="shared" si="1"/>
        <v>33.319999999999993</v>
      </c>
      <c r="E58" s="15">
        <f t="shared" si="1"/>
        <v>67.902000000000015</v>
      </c>
      <c r="F58" s="15">
        <f t="shared" si="1"/>
        <v>10.338700000000017</v>
      </c>
      <c r="G58" s="15">
        <f t="shared" si="1"/>
        <v>15.037499999999909</v>
      </c>
      <c r="H58" s="15">
        <f t="shared" si="1"/>
        <v>15.766100000000051</v>
      </c>
      <c r="I58" s="15">
        <f t="shared" si="1"/>
        <v>9.1356000000000108</v>
      </c>
      <c r="J58" s="15">
        <f t="shared" si="1"/>
        <v>8.5797000000000025</v>
      </c>
      <c r="K58" s="15">
        <f t="shared" si="1"/>
        <v>8.7823999999999955</v>
      </c>
      <c r="L58" s="89">
        <f t="shared" si="2"/>
        <v>67.639999999999986</v>
      </c>
    </row>
    <row r="59" spans="1:12" s="40" customFormat="1">
      <c r="A59" s="27" t="s">
        <v>9</v>
      </c>
      <c r="B59" s="17">
        <f t="shared" si="3"/>
        <v>18.299999999999997</v>
      </c>
      <c r="C59" s="17">
        <f t="shared" si="3"/>
        <v>5.9689999999999941</v>
      </c>
      <c r="D59" s="17">
        <f t="shared" si="1"/>
        <v>8.2420000000000044</v>
      </c>
      <c r="E59" s="17">
        <f t="shared" si="1"/>
        <v>35.548999999999992</v>
      </c>
      <c r="F59" s="17">
        <f t="shared" si="1"/>
        <v>-5.179000000000002</v>
      </c>
      <c r="G59" s="17">
        <f t="shared" si="1"/>
        <v>5.6262999999999863</v>
      </c>
      <c r="H59" s="17">
        <f t="shared" si="1"/>
        <v>5.9408000000000243</v>
      </c>
      <c r="I59" s="17">
        <f t="shared" si="1"/>
        <v>2.7661999999999978</v>
      </c>
      <c r="J59" s="17">
        <f t="shared" si="1"/>
        <v>3.1959000000000231</v>
      </c>
      <c r="K59" s="17">
        <f t="shared" si="1"/>
        <v>3.2920000000000016</v>
      </c>
      <c r="L59" s="90">
        <f t="shared" si="2"/>
        <v>15.642200000000031</v>
      </c>
    </row>
    <row r="60" spans="1:12" s="40" customFormat="1">
      <c r="A60" s="27" t="s">
        <v>10</v>
      </c>
      <c r="B60" s="17">
        <f t="shared" si="3"/>
        <v>22.400000000000006</v>
      </c>
      <c r="C60" s="17">
        <f t="shared" si="3"/>
        <v>22.542000000000002</v>
      </c>
      <c r="D60" s="17">
        <f t="shared" si="1"/>
        <v>24.98299999999999</v>
      </c>
      <c r="E60" s="17">
        <f t="shared" si="1"/>
        <v>32.447000000000003</v>
      </c>
      <c r="F60" s="17">
        <f t="shared" si="1"/>
        <v>15.517700000000019</v>
      </c>
      <c r="G60" s="17">
        <f t="shared" si="1"/>
        <v>9.4111999999999796</v>
      </c>
      <c r="H60" s="17">
        <f t="shared" si="1"/>
        <v>9.825300000000027</v>
      </c>
      <c r="I60" s="17">
        <f t="shared" si="1"/>
        <v>6.3693999999999846</v>
      </c>
      <c r="J60" s="17">
        <f t="shared" si="1"/>
        <v>5.3837999999999795</v>
      </c>
      <c r="K60" s="17">
        <f t="shared" si="1"/>
        <v>5.490399999999994</v>
      </c>
      <c r="L60" s="90">
        <f t="shared" si="2"/>
        <v>51.997799999999984</v>
      </c>
    </row>
    <row r="61" spans="1:12" s="40" customFormat="1">
      <c r="A61" s="32"/>
      <c r="B61" s="87"/>
      <c r="C61" s="87"/>
      <c r="D61" s="87"/>
      <c r="E61" s="88"/>
      <c r="F61" s="87"/>
      <c r="G61" s="87"/>
      <c r="H61" s="87"/>
      <c r="I61" s="87"/>
      <c r="J61" s="87"/>
      <c r="K61" s="87"/>
      <c r="L61" s="91"/>
    </row>
    <row r="62" spans="1:12" s="40" customFormat="1">
      <c r="A62" s="29" t="s">
        <v>11</v>
      </c>
      <c r="B62" s="15">
        <f t="shared" ref="B62:C67" si="4">C14-B14</f>
        <v>25.099999999999994</v>
      </c>
      <c r="C62" s="15">
        <f t="shared" si="4"/>
        <v>34.320000000000022</v>
      </c>
      <c r="D62" s="15">
        <f t="shared" si="1"/>
        <v>34.639999999999986</v>
      </c>
      <c r="E62" s="15">
        <f t="shared" si="1"/>
        <v>56.78</v>
      </c>
      <c r="F62" s="15">
        <f t="shared" si="1"/>
        <v>52.218150000000037</v>
      </c>
      <c r="G62" s="15">
        <f t="shared" si="1"/>
        <v>33.198179999999923</v>
      </c>
      <c r="H62" s="15">
        <f t="shared" si="1"/>
        <v>27.95664000000005</v>
      </c>
      <c r="I62" s="15">
        <f t="shared" si="1"/>
        <v>20.907399999999996</v>
      </c>
      <c r="J62" s="15">
        <f t="shared" si="1"/>
        <v>16.565560000000005</v>
      </c>
      <c r="K62" s="15">
        <f t="shared" si="1"/>
        <v>14.845019999999977</v>
      </c>
      <c r="L62" s="89">
        <f t="shared" si="2"/>
        <v>165.69094999999999</v>
      </c>
    </row>
    <row r="63" spans="1:12" s="40" customFormat="1">
      <c r="A63" s="27" t="s">
        <v>12</v>
      </c>
      <c r="B63" s="17">
        <f t="shared" si="4"/>
        <v>3</v>
      </c>
      <c r="C63" s="17">
        <f t="shared" si="4"/>
        <v>6.6830000000000016</v>
      </c>
      <c r="D63" s="17">
        <f t="shared" si="1"/>
        <v>4.1890000000000001</v>
      </c>
      <c r="E63" s="17">
        <f t="shared" si="1"/>
        <v>5.0949999999999989</v>
      </c>
      <c r="F63" s="17">
        <f t="shared" si="1"/>
        <v>5.2461999999999946</v>
      </c>
      <c r="G63" s="17">
        <f t="shared" si="1"/>
        <v>3.2833900000000042</v>
      </c>
      <c r="H63" s="17">
        <f t="shared" si="1"/>
        <v>2.7326199999999972</v>
      </c>
      <c r="I63" s="17">
        <f t="shared" si="1"/>
        <v>2.0764400000000052</v>
      </c>
      <c r="J63" s="17">
        <f t="shared" si="1"/>
        <v>1.6199700000000021</v>
      </c>
      <c r="K63" s="17">
        <f t="shared" si="1"/>
        <v>1.4471999999999952</v>
      </c>
      <c r="L63" s="90">
        <f t="shared" si="2"/>
        <v>16.405819999999999</v>
      </c>
    </row>
    <row r="64" spans="1:12" s="40" customFormat="1">
      <c r="A64" s="27" t="s">
        <v>13</v>
      </c>
      <c r="B64" s="17">
        <f t="shared" si="4"/>
        <v>3</v>
      </c>
      <c r="C64" s="17">
        <f t="shared" si="4"/>
        <v>5.6959999999999997</v>
      </c>
      <c r="D64" s="17">
        <f t="shared" si="1"/>
        <v>6.4009999999999998</v>
      </c>
      <c r="E64" s="17">
        <f t="shared" si="1"/>
        <v>7.3240000000000016</v>
      </c>
      <c r="F64" s="17">
        <f t="shared" si="1"/>
        <v>10.813279999999999</v>
      </c>
      <c r="G64" s="17">
        <f t="shared" si="1"/>
        <v>7.1519199999999969</v>
      </c>
      <c r="H64" s="17">
        <f t="shared" si="1"/>
        <v>5.5698599999999985</v>
      </c>
      <c r="I64" s="17">
        <f t="shared" si="1"/>
        <v>4.371370000000006</v>
      </c>
      <c r="J64" s="17">
        <f t="shared" si="1"/>
        <v>3.3305799999999977</v>
      </c>
      <c r="K64" s="17">
        <f t="shared" si="1"/>
        <v>2.8771699999999925</v>
      </c>
      <c r="L64" s="90">
        <f t="shared" si="2"/>
        <v>34.11417999999999</v>
      </c>
    </row>
    <row r="65" spans="1:12" s="40" customFormat="1">
      <c r="A65" s="27" t="s">
        <v>14</v>
      </c>
      <c r="B65" s="17">
        <f t="shared" si="4"/>
        <v>1.8000000000000003</v>
      </c>
      <c r="C65" s="17">
        <f t="shared" si="4"/>
        <v>2.6920000000000002</v>
      </c>
      <c r="D65" s="17">
        <f t="shared" si="1"/>
        <v>2.5680000000000005</v>
      </c>
      <c r="E65" s="17">
        <f t="shared" si="1"/>
        <v>2.2239999999999984</v>
      </c>
      <c r="F65" s="17">
        <f t="shared" si="1"/>
        <v>2.8598400000000002</v>
      </c>
      <c r="G65" s="17">
        <f t="shared" si="1"/>
        <v>1.7271000000000001</v>
      </c>
      <c r="H65" s="17">
        <f t="shared" si="1"/>
        <v>1.41526</v>
      </c>
      <c r="I65" s="17">
        <f t="shared" si="1"/>
        <v>1.0891899999999985</v>
      </c>
      <c r="J65" s="17">
        <f t="shared" si="1"/>
        <v>0.84063000000000088</v>
      </c>
      <c r="K65" s="17">
        <f t="shared" si="1"/>
        <v>0.74672999999999945</v>
      </c>
      <c r="L65" s="90">
        <f t="shared" si="2"/>
        <v>8.6787499999999991</v>
      </c>
    </row>
    <row r="66" spans="1:12" s="40" customFormat="1">
      <c r="A66" s="27" t="s">
        <v>15</v>
      </c>
      <c r="B66" s="17">
        <f t="shared" si="4"/>
        <v>5.9000000000000021</v>
      </c>
      <c r="C66" s="17">
        <f t="shared" si="4"/>
        <v>4.0659999999999989</v>
      </c>
      <c r="D66" s="17">
        <f t="shared" si="1"/>
        <v>3.2210000000000001</v>
      </c>
      <c r="E66" s="17">
        <f t="shared" si="1"/>
        <v>6.6370000000000005</v>
      </c>
      <c r="F66" s="17">
        <f t="shared" si="1"/>
        <v>6.3699100000000044</v>
      </c>
      <c r="G66" s="17">
        <f t="shared" si="1"/>
        <v>3.9331099999999921</v>
      </c>
      <c r="H66" s="17">
        <f t="shared" si="1"/>
        <v>3.2787599999999983</v>
      </c>
      <c r="I66" s="17">
        <f t="shared" si="1"/>
        <v>2.4749700000000061</v>
      </c>
      <c r="J66" s="17">
        <f t="shared" si="1"/>
        <v>1.9780000000000015</v>
      </c>
      <c r="K66" s="17">
        <f t="shared" si="1"/>
        <v>1.7337499999999935</v>
      </c>
      <c r="L66" s="90">
        <f t="shared" si="2"/>
        <v>19.768499999999996</v>
      </c>
    </row>
    <row r="67" spans="1:12" s="40" customFormat="1">
      <c r="A67" s="27" t="s">
        <v>16</v>
      </c>
      <c r="B67" s="17">
        <f t="shared" si="4"/>
        <v>0.79999999999999982</v>
      </c>
      <c r="C67" s="17">
        <f t="shared" si="4"/>
        <v>0.75400000000000045</v>
      </c>
      <c r="D67" s="17">
        <f t="shared" ref="D67:K67" si="5">E19-D19</f>
        <v>1.5489999999999995</v>
      </c>
      <c r="E67" s="17">
        <f t="shared" si="5"/>
        <v>1.7040000000000006</v>
      </c>
      <c r="F67" s="17">
        <f t="shared" si="5"/>
        <v>2.1394699999999993</v>
      </c>
      <c r="G67" s="17">
        <f t="shared" si="5"/>
        <v>1.2483400000000007</v>
      </c>
      <c r="H67" s="17">
        <f t="shared" si="5"/>
        <v>1.0456499999999984</v>
      </c>
      <c r="I67" s="17">
        <f t="shared" si="5"/>
        <v>0.78838000000000186</v>
      </c>
      <c r="J67" s="17">
        <f t="shared" si="5"/>
        <v>0.61959000000000053</v>
      </c>
      <c r="K67" s="17">
        <f t="shared" si="5"/>
        <v>0.55462999999999774</v>
      </c>
      <c r="L67" s="90">
        <f t="shared" si="2"/>
        <v>6.3960599999999985</v>
      </c>
    </row>
    <row r="68" spans="1:12" s="40" customFormat="1">
      <c r="A68" s="27" t="s">
        <v>17</v>
      </c>
      <c r="B68" s="17">
        <f t="shared" ref="B68:K83" si="6">C20-B20</f>
        <v>2.3999999999999995</v>
      </c>
      <c r="C68" s="17">
        <f t="shared" si="6"/>
        <v>4.7900000000000009</v>
      </c>
      <c r="D68" s="17">
        <f t="shared" si="6"/>
        <v>2.4559999999999995</v>
      </c>
      <c r="E68" s="17">
        <f t="shared" si="6"/>
        <v>4.4439999999999991</v>
      </c>
      <c r="F68" s="17">
        <f t="shared" si="6"/>
        <v>4.1799500000000016</v>
      </c>
      <c r="G68" s="17">
        <f t="shared" si="6"/>
        <v>2.5768200000000014</v>
      </c>
      <c r="H68" s="17">
        <f t="shared" si="6"/>
        <v>2.1423899999999989</v>
      </c>
      <c r="I68" s="17">
        <f t="shared" si="6"/>
        <v>1.6296500000000016</v>
      </c>
      <c r="J68" s="17">
        <f t="shared" si="6"/>
        <v>1.2701899999999959</v>
      </c>
      <c r="K68" s="17">
        <f t="shared" si="6"/>
        <v>1.1343399999999946</v>
      </c>
      <c r="L68" s="90">
        <f t="shared" si="2"/>
        <v>12.933339999999994</v>
      </c>
    </row>
    <row r="69" spans="1:12" s="40" customFormat="1">
      <c r="A69" s="27" t="s">
        <v>18</v>
      </c>
      <c r="B69" s="17">
        <f t="shared" si="6"/>
        <v>8.0999999999999943</v>
      </c>
      <c r="C69" s="17">
        <f t="shared" si="6"/>
        <v>9.6350000000000051</v>
      </c>
      <c r="D69" s="17">
        <f t="shared" si="6"/>
        <v>14.197000000000003</v>
      </c>
      <c r="E69" s="17">
        <f t="shared" si="6"/>
        <v>29.414999999999992</v>
      </c>
      <c r="F69" s="17">
        <f t="shared" si="6"/>
        <v>20.609499999999997</v>
      </c>
      <c r="G69" s="17">
        <f t="shared" si="6"/>
        <v>13.277500000000003</v>
      </c>
      <c r="H69" s="17">
        <f t="shared" si="6"/>
        <v>11.772099999999995</v>
      </c>
      <c r="I69" s="17">
        <f t="shared" si="6"/>
        <v>8.4774000000000171</v>
      </c>
      <c r="J69" s="17">
        <f t="shared" si="6"/>
        <v>6.9065999999999974</v>
      </c>
      <c r="K69" s="17">
        <f t="shared" si="6"/>
        <v>6.3511999999999773</v>
      </c>
      <c r="L69" s="90">
        <f t="shared" si="2"/>
        <v>67.394299999999987</v>
      </c>
    </row>
    <row r="70" spans="1:12" s="40" customFormat="1">
      <c r="A70" s="32"/>
      <c r="B70" s="87"/>
      <c r="C70" s="87"/>
      <c r="D70" s="87"/>
      <c r="E70" s="88"/>
      <c r="F70" s="87"/>
      <c r="G70" s="87"/>
      <c r="H70" s="87"/>
      <c r="I70" s="87"/>
      <c r="J70" s="87"/>
      <c r="K70" s="87"/>
      <c r="L70" s="91"/>
    </row>
    <row r="71" spans="1:12" s="40" customFormat="1">
      <c r="A71" s="29" t="s">
        <v>19</v>
      </c>
      <c r="B71" s="15">
        <f t="shared" si="6"/>
        <v>54.5</v>
      </c>
      <c r="C71" s="15">
        <f t="shared" si="6"/>
        <v>169.03999999999996</v>
      </c>
      <c r="D71" s="15">
        <f t="shared" si="6"/>
        <v>52.112000000000023</v>
      </c>
      <c r="E71" s="15">
        <f t="shared" si="6"/>
        <v>159.88199999999995</v>
      </c>
      <c r="F71" s="15">
        <f t="shared" si="6"/>
        <v>114.06729999999993</v>
      </c>
      <c r="G71" s="15">
        <f t="shared" si="6"/>
        <v>68.155990000000088</v>
      </c>
      <c r="H71" s="15">
        <f t="shared" si="6"/>
        <v>62.68215999999984</v>
      </c>
      <c r="I71" s="15">
        <f t="shared" si="6"/>
        <v>45.356370000000084</v>
      </c>
      <c r="J71" s="15">
        <f>K23-J23</f>
        <v>36.438280000000191</v>
      </c>
      <c r="K71" s="15">
        <f t="shared" si="6"/>
        <v>35.881930000000239</v>
      </c>
      <c r="L71" s="89">
        <f t="shared" si="2"/>
        <v>362.58203000000037</v>
      </c>
    </row>
    <row r="72" spans="1:12" s="40" customFormat="1">
      <c r="A72" s="27" t="s">
        <v>20</v>
      </c>
      <c r="B72" s="17">
        <f t="shared" si="6"/>
        <v>13.299999999999997</v>
      </c>
      <c r="C72" s="17">
        <f t="shared" si="6"/>
        <v>22.001000000000005</v>
      </c>
      <c r="D72" s="17">
        <f t="shared" si="6"/>
        <v>5.2019999999999982</v>
      </c>
      <c r="E72" s="17">
        <f t="shared" si="6"/>
        <v>26.310999999999993</v>
      </c>
      <c r="F72" s="17">
        <f t="shared" si="6"/>
        <v>-5.3260899999999936</v>
      </c>
      <c r="G72" s="17">
        <f t="shared" si="6"/>
        <v>-4.4699699999999893</v>
      </c>
      <c r="H72" s="17">
        <f t="shared" si="6"/>
        <v>2.5587499999999892</v>
      </c>
      <c r="I72" s="17">
        <f t="shared" si="6"/>
        <v>1.5472400000000022</v>
      </c>
      <c r="J72" s="17">
        <f t="shared" si="6"/>
        <v>7.2409000000000106</v>
      </c>
      <c r="K72" s="17">
        <f t="shared" si="6"/>
        <v>12.27897999999999</v>
      </c>
      <c r="L72" s="90">
        <f t="shared" si="2"/>
        <v>13.829810000000009</v>
      </c>
    </row>
    <row r="73" spans="1:12" s="40" customFormat="1">
      <c r="A73" s="27" t="s">
        <v>21</v>
      </c>
      <c r="B73" s="17">
        <f t="shared" si="6"/>
        <v>-2.5999999999999943</v>
      </c>
      <c r="C73" s="17">
        <f t="shared" si="6"/>
        <v>13.244999999999997</v>
      </c>
      <c r="D73" s="17">
        <f t="shared" si="6"/>
        <v>1.8780000000000001</v>
      </c>
      <c r="E73" s="17">
        <f t="shared" si="6"/>
        <v>19.056000000000004</v>
      </c>
      <c r="F73" s="17">
        <f t="shared" si="6"/>
        <v>11.627219999999994</v>
      </c>
      <c r="G73" s="17">
        <f t="shared" si="6"/>
        <v>3.6277800000000013</v>
      </c>
      <c r="H73" s="17">
        <f t="shared" si="6"/>
        <v>2.6865999999999985</v>
      </c>
      <c r="I73" s="17">
        <f t="shared" si="6"/>
        <v>0.8125</v>
      </c>
      <c r="J73" s="17">
        <f t="shared" si="6"/>
        <v>-0.4900999999999982</v>
      </c>
      <c r="K73" s="17">
        <f t="shared" si="6"/>
        <v>-0.61069999999999425</v>
      </c>
      <c r="L73" s="90">
        <f t="shared" si="2"/>
        <v>17.653300000000002</v>
      </c>
    </row>
    <row r="74" spans="1:12" s="40" customFormat="1">
      <c r="A74" s="27" t="s">
        <v>22</v>
      </c>
      <c r="B74" s="17">
        <f t="shared" si="6"/>
        <v>0.70000000000000284</v>
      </c>
      <c r="C74" s="17">
        <f t="shared" si="6"/>
        <v>7.4390000000000001</v>
      </c>
      <c r="D74" s="17">
        <f t="shared" si="6"/>
        <v>2.9740000000000002</v>
      </c>
      <c r="E74" s="17">
        <f t="shared" si="6"/>
        <v>12.469999999999995</v>
      </c>
      <c r="F74" s="17">
        <f t="shared" si="6"/>
        <v>11.965560000000004</v>
      </c>
      <c r="G74" s="17">
        <f t="shared" si="6"/>
        <v>6.1596299999999999</v>
      </c>
      <c r="H74" s="17">
        <f t="shared" si="6"/>
        <v>5.4723499999999987</v>
      </c>
      <c r="I74" s="17">
        <f t="shared" si="6"/>
        <v>4.1492099999999965</v>
      </c>
      <c r="J74" s="17">
        <f t="shared" si="6"/>
        <v>3.213080000000005</v>
      </c>
      <c r="K74" s="17">
        <f t="shared" si="6"/>
        <v>3.1240499999999969</v>
      </c>
      <c r="L74" s="90">
        <f t="shared" si="2"/>
        <v>34.083880000000001</v>
      </c>
    </row>
    <row r="75" spans="1:12" s="40" customFormat="1">
      <c r="A75" s="27" t="s">
        <v>23</v>
      </c>
      <c r="B75" s="17">
        <f t="shared" si="6"/>
        <v>2</v>
      </c>
      <c r="C75" s="17">
        <f t="shared" si="6"/>
        <v>6.6389999999999993</v>
      </c>
      <c r="D75" s="17">
        <f t="shared" si="6"/>
        <v>5.2679999999999989</v>
      </c>
      <c r="E75" s="17">
        <f t="shared" si="6"/>
        <v>3.6990000000000016</v>
      </c>
      <c r="F75" s="17">
        <f t="shared" si="6"/>
        <v>2.7938100000000006</v>
      </c>
      <c r="G75" s="17">
        <f t="shared" si="6"/>
        <v>3.0440699999999978</v>
      </c>
      <c r="H75" s="17">
        <f t="shared" si="6"/>
        <v>2.698120000000003</v>
      </c>
      <c r="I75" s="17">
        <f t="shared" si="6"/>
        <v>2.120199999999997</v>
      </c>
      <c r="J75" s="17">
        <f t="shared" si="6"/>
        <v>1.2292699999999996</v>
      </c>
      <c r="K75" s="17">
        <f t="shared" si="6"/>
        <v>0.52233000000001084</v>
      </c>
      <c r="L75" s="90">
        <f t="shared" si="2"/>
        <v>12.407800000000009</v>
      </c>
    </row>
    <row r="76" spans="1:12" s="40" customFormat="1">
      <c r="A76" s="27" t="s">
        <v>24</v>
      </c>
      <c r="B76" s="17">
        <f t="shared" si="6"/>
        <v>2.0999999999999996</v>
      </c>
      <c r="C76" s="17">
        <f t="shared" si="6"/>
        <v>11.376000000000001</v>
      </c>
      <c r="D76" s="17">
        <f t="shared" si="6"/>
        <v>1.8469999999999978</v>
      </c>
      <c r="E76" s="17">
        <f t="shared" si="6"/>
        <v>8.4250000000000007</v>
      </c>
      <c r="F76" s="17">
        <f t="shared" si="6"/>
        <v>6.9330800000000039</v>
      </c>
      <c r="G76" s="17">
        <f t="shared" si="6"/>
        <v>3.9009099999999961</v>
      </c>
      <c r="H76" s="17">
        <f t="shared" si="6"/>
        <v>3.4213800000000063</v>
      </c>
      <c r="I76" s="17">
        <f t="shared" si="6"/>
        <v>2.6261599999999916</v>
      </c>
      <c r="J76" s="17">
        <f t="shared" si="6"/>
        <v>2.0165400000000062</v>
      </c>
      <c r="K76" s="17">
        <f t="shared" si="6"/>
        <v>1.9501399999999975</v>
      </c>
      <c r="L76" s="90">
        <f t="shared" si="2"/>
        <v>20.848210000000002</v>
      </c>
    </row>
    <row r="77" spans="1:12" s="40" customFormat="1">
      <c r="A77" s="27" t="s">
        <v>25</v>
      </c>
      <c r="B77" s="17">
        <f t="shared" si="6"/>
        <v>6.5</v>
      </c>
      <c r="C77" s="17">
        <f t="shared" si="6"/>
        <v>20.470999999999997</v>
      </c>
      <c r="D77" s="17">
        <f t="shared" si="6"/>
        <v>5.0620000000000047</v>
      </c>
      <c r="E77" s="17">
        <f t="shared" si="6"/>
        <v>15.231999999999999</v>
      </c>
      <c r="F77" s="17">
        <f t="shared" si="6"/>
        <v>8.7965599999999995</v>
      </c>
      <c r="G77" s="17">
        <f t="shared" si="6"/>
        <v>2.4516100000000023</v>
      </c>
      <c r="H77" s="17">
        <f t="shared" si="6"/>
        <v>1.7239100000000036</v>
      </c>
      <c r="I77" s="17">
        <f t="shared" si="6"/>
        <v>1.2159999999994398E-2</v>
      </c>
      <c r="J77" s="17">
        <f t="shared" si="6"/>
        <v>-1.0690400000000011</v>
      </c>
      <c r="K77" s="17">
        <f t="shared" si="6"/>
        <v>-1.1560000000000059</v>
      </c>
      <c r="L77" s="90">
        <f t="shared" si="2"/>
        <v>10.759199999999993</v>
      </c>
    </row>
    <row r="78" spans="1:12" s="40" customFormat="1">
      <c r="A78" s="27" t="s">
        <v>26</v>
      </c>
      <c r="B78" s="17">
        <f t="shared" si="6"/>
        <v>8.6999999999999993</v>
      </c>
      <c r="C78" s="17">
        <f t="shared" si="6"/>
        <v>17.816999999999997</v>
      </c>
      <c r="D78" s="17">
        <f t="shared" si="6"/>
        <v>7.179000000000002</v>
      </c>
      <c r="E78" s="17">
        <f t="shared" si="6"/>
        <v>14.585000000000001</v>
      </c>
      <c r="F78" s="17">
        <f t="shared" si="6"/>
        <v>8.7156399999999934</v>
      </c>
      <c r="G78" s="17">
        <f t="shared" si="6"/>
        <v>2.5101999999999975</v>
      </c>
      <c r="H78" s="17">
        <f t="shared" si="6"/>
        <v>1.6271600000000035</v>
      </c>
      <c r="I78" s="17">
        <f t="shared" si="6"/>
        <v>5.8899999999994179E-2</v>
      </c>
      <c r="J78" s="17">
        <f t="shared" si="6"/>
        <v>-1.1009999999999991</v>
      </c>
      <c r="K78" s="17">
        <f t="shared" si="6"/>
        <v>-1.2196999999999889</v>
      </c>
      <c r="L78" s="90">
        <f t="shared" si="2"/>
        <v>10.591200000000001</v>
      </c>
    </row>
    <row r="79" spans="1:12" s="40" customFormat="1">
      <c r="A79" s="27" t="s">
        <v>27</v>
      </c>
      <c r="B79" s="17">
        <f t="shared" si="6"/>
        <v>8</v>
      </c>
      <c r="C79" s="17">
        <f t="shared" si="6"/>
        <v>15.721000000000004</v>
      </c>
      <c r="D79" s="17">
        <f t="shared" si="6"/>
        <v>14.452999999999996</v>
      </c>
      <c r="E79" s="17">
        <f t="shared" si="6"/>
        <v>15.972000000000008</v>
      </c>
      <c r="F79" s="17">
        <f t="shared" si="6"/>
        <v>18.620309999999989</v>
      </c>
      <c r="G79" s="17">
        <f t="shared" si="6"/>
        <v>17.270790000000005</v>
      </c>
      <c r="H79" s="17">
        <f t="shared" si="6"/>
        <v>14.517399999999995</v>
      </c>
      <c r="I79" s="17">
        <f t="shared" si="6"/>
        <v>11.541899999999998</v>
      </c>
      <c r="J79" s="17">
        <f t="shared" si="6"/>
        <v>7.8966000000000065</v>
      </c>
      <c r="K79" s="17">
        <f t="shared" si="6"/>
        <v>5.3632999999999811</v>
      </c>
      <c r="L79" s="90">
        <f t="shared" si="2"/>
        <v>75.210299999999975</v>
      </c>
    </row>
    <row r="80" spans="1:12" s="40" customFormat="1">
      <c r="A80" s="27" t="s">
        <v>28</v>
      </c>
      <c r="B80" s="17">
        <f t="shared" si="6"/>
        <v>7.7000000000000011</v>
      </c>
      <c r="C80" s="17">
        <f t="shared" si="6"/>
        <v>13.615000000000002</v>
      </c>
      <c r="D80" s="17">
        <f t="shared" si="6"/>
        <v>7.0009999999999977</v>
      </c>
      <c r="E80" s="17">
        <f t="shared" si="6"/>
        <v>12.707999999999998</v>
      </c>
      <c r="F80" s="17">
        <f t="shared" si="6"/>
        <v>15.140509999999999</v>
      </c>
      <c r="G80" s="17">
        <f t="shared" si="6"/>
        <v>9.2234100000000012</v>
      </c>
      <c r="H80" s="17">
        <f t="shared" si="6"/>
        <v>7.2662299999999931</v>
      </c>
      <c r="I80" s="17">
        <f t="shared" si="6"/>
        <v>5.83108</v>
      </c>
      <c r="J80" s="17">
        <f t="shared" si="6"/>
        <v>4.3830600000000004</v>
      </c>
      <c r="K80" s="17">
        <f t="shared" si="6"/>
        <v>4.0075400000000059</v>
      </c>
      <c r="L80" s="90">
        <f t="shared" si="2"/>
        <v>45.85183</v>
      </c>
    </row>
    <row r="81" spans="1:12" s="40" customFormat="1">
      <c r="A81" s="27" t="s">
        <v>29</v>
      </c>
      <c r="B81" s="17">
        <f t="shared" si="6"/>
        <v>1.1000000000000014</v>
      </c>
      <c r="C81" s="17">
        <f t="shared" si="6"/>
        <v>9.7119999999999997</v>
      </c>
      <c r="D81" s="17">
        <f t="shared" si="6"/>
        <v>0.94500000000000028</v>
      </c>
      <c r="E81" s="17">
        <f t="shared" si="6"/>
        <v>8.5240000000000009</v>
      </c>
      <c r="F81" s="17">
        <f t="shared" si="6"/>
        <v>7.7687799999999996</v>
      </c>
      <c r="G81" s="17">
        <f t="shared" si="6"/>
        <v>4.1285699999999963</v>
      </c>
      <c r="H81" s="17">
        <f t="shared" si="6"/>
        <v>3.7034200000000013</v>
      </c>
      <c r="I81" s="17">
        <f t="shared" si="6"/>
        <v>2.780380000000001</v>
      </c>
      <c r="J81" s="17">
        <f t="shared" si="6"/>
        <v>2.1687900000000013</v>
      </c>
      <c r="K81" s="17">
        <f t="shared" si="6"/>
        <v>2.116100000000003</v>
      </c>
      <c r="L81" s="90">
        <f t="shared" si="2"/>
        <v>22.666040000000002</v>
      </c>
    </row>
    <row r="82" spans="1:12" s="40" customFormat="1">
      <c r="A82" s="27" t="s">
        <v>30</v>
      </c>
      <c r="B82" s="17">
        <f t="shared" si="6"/>
        <v>3.5999999999999996</v>
      </c>
      <c r="C82" s="17">
        <f t="shared" si="6"/>
        <v>10.836999999999998</v>
      </c>
      <c r="D82" s="17">
        <f t="shared" si="6"/>
        <v>2.7550000000000026</v>
      </c>
      <c r="E82" s="17">
        <f t="shared" si="6"/>
        <v>7.6110000000000007</v>
      </c>
      <c r="F82" s="17">
        <f t="shared" si="6"/>
        <v>7.2056299999999993</v>
      </c>
      <c r="G82" s="17">
        <f t="shared" si="6"/>
        <v>3.8631299999999982</v>
      </c>
      <c r="H82" s="17">
        <f t="shared" si="6"/>
        <v>3.4326300000000032</v>
      </c>
      <c r="I82" s="17">
        <f t="shared" si="6"/>
        <v>2.6030699999999953</v>
      </c>
      <c r="J82" s="17">
        <f t="shared" si="6"/>
        <v>2.0155700000000039</v>
      </c>
      <c r="K82" s="17">
        <f t="shared" si="6"/>
        <v>1.9595800000000025</v>
      </c>
      <c r="L82" s="90">
        <f t="shared" si="2"/>
        <v>21.079610000000002</v>
      </c>
    </row>
    <row r="83" spans="1:12" s="40" customFormat="1">
      <c r="A83" s="27" t="s">
        <v>31</v>
      </c>
      <c r="B83" s="17">
        <f t="shared" si="6"/>
        <v>2.6000000000000005</v>
      </c>
      <c r="C83" s="17">
        <f t="shared" si="6"/>
        <v>5.5859999999999994</v>
      </c>
      <c r="D83" s="17">
        <f t="shared" si="6"/>
        <v>3.2520000000000007</v>
      </c>
      <c r="E83" s="17">
        <f t="shared" si="6"/>
        <v>3.4179999999999993</v>
      </c>
      <c r="F83" s="17">
        <f t="shared" si="6"/>
        <v>6.5076600000000013</v>
      </c>
      <c r="G83" s="17">
        <f t="shared" si="6"/>
        <v>5.767439999999997</v>
      </c>
      <c r="H83" s="17">
        <f t="shared" si="6"/>
        <v>4.9254899999999964</v>
      </c>
      <c r="I83" s="17">
        <f t="shared" si="6"/>
        <v>4.1655200000000079</v>
      </c>
      <c r="J83" s="17">
        <f t="shared" si="6"/>
        <v>3.3296100000000024</v>
      </c>
      <c r="K83" s="17">
        <f t="shared" si="6"/>
        <v>2.8201299999999918</v>
      </c>
      <c r="L83" s="90">
        <f t="shared" si="2"/>
        <v>27.515849999999997</v>
      </c>
    </row>
    <row r="84" spans="1:12" s="40" customFormat="1">
      <c r="A84" s="27" t="s">
        <v>32</v>
      </c>
      <c r="B84" s="17">
        <f t="shared" ref="B84:K92" si="7">C36-B36</f>
        <v>-0.39999999999999858</v>
      </c>
      <c r="C84" s="17">
        <f t="shared" si="7"/>
        <v>12.258000000000003</v>
      </c>
      <c r="D84" s="17">
        <f t="shared" si="7"/>
        <v>-5.1870000000000047</v>
      </c>
      <c r="E84" s="17">
        <f t="shared" si="7"/>
        <v>9.919000000000004</v>
      </c>
      <c r="F84" s="17">
        <f t="shared" si="7"/>
        <v>10.958730000000003</v>
      </c>
      <c r="G84" s="17">
        <f t="shared" si="7"/>
        <v>8.5275699999999972</v>
      </c>
      <c r="H84" s="17">
        <f t="shared" si="7"/>
        <v>6.7489500000000007</v>
      </c>
      <c r="I84" s="17">
        <f t="shared" si="7"/>
        <v>5.449860000000001</v>
      </c>
      <c r="J84" s="17">
        <f t="shared" si="7"/>
        <v>4.2134299999999882</v>
      </c>
      <c r="K84" s="17">
        <f t="shared" si="7"/>
        <v>3.5334300000000098</v>
      </c>
      <c r="L84" s="90">
        <f t="shared" si="2"/>
        <v>39.43197</v>
      </c>
    </row>
    <row r="85" spans="1:12" s="40" customFormat="1">
      <c r="A85" s="27" t="s">
        <v>33</v>
      </c>
      <c r="B85" s="17">
        <f t="shared" si="7"/>
        <v>1</v>
      </c>
      <c r="C85" s="17">
        <f t="shared" si="7"/>
        <v>2.423</v>
      </c>
      <c r="D85" s="17">
        <f t="shared" si="7"/>
        <v>-0.51699999999999946</v>
      </c>
      <c r="E85" s="17">
        <f t="shared" si="7"/>
        <v>1.9519999999999991</v>
      </c>
      <c r="F85" s="17">
        <f t="shared" si="7"/>
        <v>2.3598999999999997</v>
      </c>
      <c r="G85" s="17">
        <f t="shared" si="7"/>
        <v>2.1508500000000002</v>
      </c>
      <c r="H85" s="17">
        <f t="shared" si="7"/>
        <v>1.899770000000002</v>
      </c>
      <c r="I85" s="17">
        <f t="shared" si="7"/>
        <v>1.6581899999999994</v>
      </c>
      <c r="J85" s="17">
        <f t="shared" si="7"/>
        <v>1.391569999999998</v>
      </c>
      <c r="K85" s="17">
        <f t="shared" si="7"/>
        <v>1.1927500000000002</v>
      </c>
      <c r="L85" s="90">
        <f t="shared" si="2"/>
        <v>10.653029999999999</v>
      </c>
    </row>
    <row r="86" spans="1:12" s="40" customFormat="1">
      <c r="A86" s="32"/>
      <c r="B86" s="87"/>
      <c r="C86" s="87"/>
      <c r="D86" s="87"/>
      <c r="E86" s="88"/>
      <c r="F86" s="87"/>
      <c r="G86" s="87"/>
      <c r="H86" s="87"/>
      <c r="I86" s="87"/>
      <c r="J86" s="87"/>
      <c r="K86" s="87"/>
      <c r="L86" s="91"/>
    </row>
    <row r="87" spans="1:12" s="40" customFormat="1">
      <c r="A87" s="29" t="s">
        <v>34</v>
      </c>
      <c r="B87" s="15">
        <f t="shared" si="7"/>
        <v>33.299999999999997</v>
      </c>
      <c r="C87" s="15">
        <f t="shared" si="7"/>
        <v>55.92</v>
      </c>
      <c r="D87" s="15">
        <f t="shared" si="7"/>
        <v>28.870000000000005</v>
      </c>
      <c r="E87" s="15">
        <f t="shared" si="7"/>
        <v>54.238</v>
      </c>
      <c r="F87" s="15">
        <f t="shared" si="7"/>
        <v>50.667160000000024</v>
      </c>
      <c r="G87" s="15">
        <f t="shared" si="7"/>
        <v>31.400879999999972</v>
      </c>
      <c r="H87" s="15">
        <f t="shared" si="7"/>
        <v>26.340049999999962</v>
      </c>
      <c r="I87" s="15">
        <f t="shared" si="7"/>
        <v>19.641400000000033</v>
      </c>
      <c r="J87" s="15">
        <f t="shared" si="7"/>
        <v>15.530079999999998</v>
      </c>
      <c r="K87" s="15">
        <f t="shared" si="7"/>
        <v>13.893799999999999</v>
      </c>
      <c r="L87" s="89">
        <f t="shared" si="2"/>
        <v>157.47336999999999</v>
      </c>
    </row>
    <row r="88" spans="1:12" s="40" customFormat="1">
      <c r="A88" s="27" t="s">
        <v>35</v>
      </c>
      <c r="B88" s="17">
        <f t="shared" si="7"/>
        <v>19.399999999999999</v>
      </c>
      <c r="C88" s="17">
        <f t="shared" si="7"/>
        <v>27.785000000000004</v>
      </c>
      <c r="D88" s="17">
        <f t="shared" si="7"/>
        <v>18.356999999999999</v>
      </c>
      <c r="E88" s="17">
        <f t="shared" si="7"/>
        <v>28.024000000000001</v>
      </c>
      <c r="F88" s="17">
        <f t="shared" si="7"/>
        <v>29.393699999999995</v>
      </c>
      <c r="G88" s="17">
        <f t="shared" si="7"/>
        <v>18.207000000000022</v>
      </c>
      <c r="H88" s="17">
        <f t="shared" si="7"/>
        <v>14.953199999999981</v>
      </c>
      <c r="I88" s="17">
        <f t="shared" si="7"/>
        <v>11.240999999999985</v>
      </c>
      <c r="J88" s="17">
        <f t="shared" si="7"/>
        <v>8.8985000000000127</v>
      </c>
      <c r="K88" s="17">
        <f t="shared" si="7"/>
        <v>7.9258000000000095</v>
      </c>
      <c r="L88" s="90">
        <f t="shared" si="2"/>
        <v>90.619200000000006</v>
      </c>
    </row>
    <row r="89" spans="1:12" s="40" customFormat="1">
      <c r="A89" s="27" t="s">
        <v>36</v>
      </c>
      <c r="B89" s="17">
        <f t="shared" si="7"/>
        <v>4.3000000000000007</v>
      </c>
      <c r="C89" s="17">
        <f t="shared" si="7"/>
        <v>6.3739999999999988</v>
      </c>
      <c r="D89" s="17">
        <f t="shared" si="7"/>
        <v>4.7409999999999997</v>
      </c>
      <c r="E89" s="17">
        <f t="shared" si="7"/>
        <v>5.7360000000000007</v>
      </c>
      <c r="F89" s="17">
        <f t="shared" si="7"/>
        <v>3.9239599999999975</v>
      </c>
      <c r="G89" s="17">
        <f t="shared" si="7"/>
        <v>2.665779999999998</v>
      </c>
      <c r="H89" s="17">
        <f t="shared" si="7"/>
        <v>2.3730500000000063</v>
      </c>
      <c r="I89" s="17">
        <f t="shared" si="7"/>
        <v>1.6295999999999964</v>
      </c>
      <c r="J89" s="17">
        <f t="shared" si="7"/>
        <v>1.3656800000000047</v>
      </c>
      <c r="K89" s="17">
        <f t="shared" si="7"/>
        <v>1.2715999999999923</v>
      </c>
      <c r="L89" s="90">
        <f t="shared" si="2"/>
        <v>13.229669999999995</v>
      </c>
    </row>
    <row r="90" spans="1:12" s="40" customFormat="1">
      <c r="A90" s="27" t="s">
        <v>37</v>
      </c>
      <c r="B90" s="17">
        <f t="shared" si="7"/>
        <v>9.6999999999999993</v>
      </c>
      <c r="C90" s="17">
        <f t="shared" si="7"/>
        <v>21.762</v>
      </c>
      <c r="D90" s="17">
        <f t="shared" si="7"/>
        <v>5.7519999999999953</v>
      </c>
      <c r="E90" s="17">
        <f t="shared" si="7"/>
        <v>20.497</v>
      </c>
      <c r="F90" s="17">
        <f t="shared" si="7"/>
        <v>17.349500000000006</v>
      </c>
      <c r="G90" s="17">
        <f t="shared" si="7"/>
        <v>10.528100000000009</v>
      </c>
      <c r="H90" s="17">
        <f t="shared" si="7"/>
        <v>9.0137999999999892</v>
      </c>
      <c r="I90" s="17">
        <f t="shared" si="7"/>
        <v>6.7708000000000084</v>
      </c>
      <c r="J90" s="17">
        <f t="shared" si="7"/>
        <v>5.2658999999999878</v>
      </c>
      <c r="K90" s="17">
        <f t="shared" si="7"/>
        <v>4.6964000000000112</v>
      </c>
      <c r="L90" s="90">
        <f t="shared" si="2"/>
        <v>53.624500000000012</v>
      </c>
    </row>
    <row r="91" spans="1:12" s="40" customFormat="1">
      <c r="A91" s="32"/>
      <c r="B91" s="87"/>
      <c r="C91" s="87"/>
      <c r="D91" s="87"/>
      <c r="E91" s="88"/>
      <c r="F91" s="87"/>
      <c r="G91" s="87"/>
      <c r="H91" s="87"/>
      <c r="I91" s="87"/>
      <c r="J91" s="87"/>
      <c r="K91" s="87"/>
      <c r="L91" s="91"/>
    </row>
    <row r="92" spans="1:12" s="40" customFormat="1" ht="13.5" thickBot="1">
      <c r="A92" s="30" t="s">
        <v>38</v>
      </c>
      <c r="B92" s="31">
        <f t="shared" si="7"/>
        <v>144.90000000000009</v>
      </c>
      <c r="C92" s="31">
        <f t="shared" si="7"/>
        <v>375.34999999999991</v>
      </c>
      <c r="D92" s="31">
        <f t="shared" si="7"/>
        <v>303.29199999999992</v>
      </c>
      <c r="E92" s="31">
        <f t="shared" si="7"/>
        <v>546.18000000000006</v>
      </c>
      <c r="F92" s="31">
        <f t="shared" si="7"/>
        <v>368.89814999999999</v>
      </c>
      <c r="G92" s="31">
        <f t="shared" si="7"/>
        <v>239.15113999999994</v>
      </c>
      <c r="H92" s="31">
        <f t="shared" si="7"/>
        <v>210.18084999999974</v>
      </c>
      <c r="I92" s="31">
        <f t="shared" si="7"/>
        <v>153.00796000000037</v>
      </c>
      <c r="J92" s="31">
        <f t="shared" si="7"/>
        <v>122.01355999999987</v>
      </c>
      <c r="K92" s="31">
        <f t="shared" si="7"/>
        <v>114.74591000000055</v>
      </c>
      <c r="L92" s="34">
        <f t="shared" si="2"/>
        <v>1207.9975700000005</v>
      </c>
    </row>
    <row r="93" spans="1:12" s="40" customFormat="1">
      <c r="A93" s="42"/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2"/>
    </row>
    <row r="94" spans="1:12" s="40" customFormat="1" ht="13.5" thickBot="1">
      <c r="D94" s="43"/>
      <c r="E94" s="57"/>
      <c r="F94" s="57"/>
      <c r="G94" s="57"/>
    </row>
    <row r="95" spans="1:12" s="40" customFormat="1">
      <c r="A95" s="24"/>
      <c r="B95" s="132" t="s">
        <v>74</v>
      </c>
      <c r="C95" s="133"/>
      <c r="D95" s="133"/>
      <c r="E95" s="133"/>
      <c r="F95" s="133"/>
      <c r="G95" s="133"/>
      <c r="H95" s="133"/>
      <c r="I95" s="133"/>
      <c r="J95" s="133"/>
      <c r="K95" s="133"/>
      <c r="L95" s="134"/>
    </row>
    <row r="96" spans="1:12" s="40" customFormat="1">
      <c r="A96" s="25" t="s">
        <v>1</v>
      </c>
      <c r="B96" s="6" t="s">
        <v>53</v>
      </c>
      <c r="C96" s="6" t="s">
        <v>54</v>
      </c>
      <c r="D96" s="2" t="s">
        <v>55</v>
      </c>
      <c r="E96" s="2" t="s">
        <v>56</v>
      </c>
      <c r="F96" s="2" t="s">
        <v>57</v>
      </c>
      <c r="G96" s="2" t="s">
        <v>58</v>
      </c>
      <c r="H96" s="2" t="s">
        <v>59</v>
      </c>
      <c r="I96" s="2" t="s">
        <v>60</v>
      </c>
      <c r="J96" s="2" t="s">
        <v>82</v>
      </c>
      <c r="K96" s="2" t="s">
        <v>61</v>
      </c>
      <c r="L96" s="33" t="s">
        <v>62</v>
      </c>
    </row>
    <row r="97" spans="1:12" s="40" customFormat="1">
      <c r="A97" s="29" t="s">
        <v>2</v>
      </c>
      <c r="B97" s="71">
        <f>RATE(10, , -B3,C3)</f>
        <v>-2.7641352387835841E-3</v>
      </c>
      <c r="C97" s="71">
        <f>RATE(10, , -C3,D3)</f>
        <v>2.5035771420839469E-2</v>
      </c>
      <c r="D97" s="71">
        <f t="shared" ref="D97:D102" si="8">RATE(10, , -D3,E3)</f>
        <v>3.3181543912329067E-2</v>
      </c>
      <c r="E97" s="72">
        <f t="shared" ref="E97:K112" si="9">RATE(5, ,-E3,F3)</f>
        <v>6.5636645918711448E-2</v>
      </c>
      <c r="F97" s="72">
        <f t="shared" si="9"/>
        <v>3.4694810911173754E-2</v>
      </c>
      <c r="G97" s="72">
        <f t="shared" si="9"/>
        <v>1.9457990814402908E-2</v>
      </c>
      <c r="H97" s="72">
        <f t="shared" si="9"/>
        <v>1.5108509992670429E-2</v>
      </c>
      <c r="I97" s="72">
        <f t="shared" si="9"/>
        <v>1.0588272153812013E-2</v>
      </c>
      <c r="J97" s="72">
        <f t="shared" si="9"/>
        <v>7.8238121769926873E-3</v>
      </c>
      <c r="K97" s="72">
        <f t="shared" si="9"/>
        <v>6.9409019611671539E-3</v>
      </c>
      <c r="L97" s="80">
        <f>RATE(30, , -F3,L3)</f>
        <v>1.572502903200864E-2</v>
      </c>
    </row>
    <row r="98" spans="1:12" s="40" customFormat="1">
      <c r="A98" s="27" t="s">
        <v>3</v>
      </c>
      <c r="B98" s="74">
        <f t="shared" ref="B98:D113" si="10">RATE(10, , -B4,C4)</f>
        <v>-3.3342337275127851E-2</v>
      </c>
      <c r="C98" s="74">
        <f t="shared" si="10"/>
        <v>1.7492087940446432E-2</v>
      </c>
      <c r="D98" s="74">
        <f t="shared" si="8"/>
        <v>5.4478907962643562E-2</v>
      </c>
      <c r="E98" s="75">
        <f>RATE(5, ,-E4,F4)</f>
        <v>0.10712265809358137</v>
      </c>
      <c r="F98" s="75">
        <f t="shared" si="9"/>
        <v>5.8710406402282339E-2</v>
      </c>
      <c r="G98" s="75">
        <f t="shared" si="9"/>
        <v>3.121205995578057E-2</v>
      </c>
      <c r="H98" s="75">
        <f t="shared" si="9"/>
        <v>2.0845816713365072E-2</v>
      </c>
      <c r="I98" s="75">
        <f t="shared" si="9"/>
        <v>1.4835223830755518E-2</v>
      </c>
      <c r="J98" s="75">
        <f t="shared" si="9"/>
        <v>1.0826745806129912E-2</v>
      </c>
      <c r="K98" s="75">
        <f t="shared" si="9"/>
        <v>9.0627787617353611E-3</v>
      </c>
      <c r="L98" s="81">
        <f t="shared" ref="L98:L138" si="11">RATE(30, , -F4,L4)</f>
        <v>2.4108475696772408E-2</v>
      </c>
    </row>
    <row r="99" spans="1:12" s="40" customFormat="1">
      <c r="A99" s="27" t="s">
        <v>4</v>
      </c>
      <c r="B99" s="74">
        <f t="shared" si="10"/>
        <v>-1.4128615661535336E-2</v>
      </c>
      <c r="C99" s="74">
        <f t="shared" si="10"/>
        <v>1.6083762956707471E-3</v>
      </c>
      <c r="D99" s="74">
        <f t="shared" si="8"/>
        <v>4.4115444900408113E-2</v>
      </c>
      <c r="E99" s="75">
        <f>RATE(5, ,-E5,F5)</f>
        <v>7.6589730868849321E-2</v>
      </c>
      <c r="F99" s="75">
        <f t="shared" si="9"/>
        <v>4.8358062523768855E-2</v>
      </c>
      <c r="G99" s="75">
        <f t="shared" si="9"/>
        <v>2.4651197183318291E-2</v>
      </c>
      <c r="H99" s="75">
        <f t="shared" si="9"/>
        <v>1.9129139361138491E-2</v>
      </c>
      <c r="I99" s="75">
        <f t="shared" si="9"/>
        <v>1.3397749743274885E-2</v>
      </c>
      <c r="J99" s="75">
        <f t="shared" si="9"/>
        <v>9.8963764356841833E-3</v>
      </c>
      <c r="K99" s="75">
        <f t="shared" si="9"/>
        <v>8.7786369532511788E-3</v>
      </c>
      <c r="L99" s="81">
        <f t="shared" si="11"/>
        <v>2.061337668334217E-2</v>
      </c>
    </row>
    <row r="100" spans="1:12" s="40" customFormat="1">
      <c r="A100" s="27" t="s">
        <v>5</v>
      </c>
      <c r="B100" s="74">
        <f t="shared" si="10"/>
        <v>1.0329603464687021E-2</v>
      </c>
      <c r="C100" s="74">
        <f t="shared" si="10"/>
        <v>5.0775408411410178E-2</v>
      </c>
      <c r="D100" s="74">
        <f t="shared" si="8"/>
        <v>2.4810946010805638E-2</v>
      </c>
      <c r="E100" s="75">
        <f>RATE(5, ,-E6,F6)</f>
        <v>5.3175219375741906E-2</v>
      </c>
      <c r="F100" s="75">
        <f t="shared" si="9"/>
        <v>2.1303690449236776E-2</v>
      </c>
      <c r="G100" s="75">
        <f t="shared" si="9"/>
        <v>1.2416364849548832E-2</v>
      </c>
      <c r="H100" s="75">
        <f t="shared" si="9"/>
        <v>1.0367359839879952E-2</v>
      </c>
      <c r="I100" s="75">
        <f t="shared" si="9"/>
        <v>7.1532303465074486E-3</v>
      </c>
      <c r="J100" s="75">
        <f t="shared" si="9"/>
        <v>5.1472196690010808E-3</v>
      </c>
      <c r="K100" s="75">
        <f t="shared" si="9"/>
        <v>4.6965768029922769E-3</v>
      </c>
      <c r="L100" s="81">
        <f t="shared" si="11"/>
        <v>1.0164849313535273E-2</v>
      </c>
    </row>
    <row r="101" spans="1:12" s="40" customFormat="1">
      <c r="A101" s="27" t="s">
        <v>6</v>
      </c>
      <c r="B101" s="74">
        <f t="shared" si="10"/>
        <v>-4.8187934786268489E-4</v>
      </c>
      <c r="C101" s="74">
        <f t="shared" si="10"/>
        <v>9.056755125301302E-3</v>
      </c>
      <c r="D101" s="74">
        <f t="shared" si="8"/>
        <v>3.3113922342024489E-2</v>
      </c>
      <c r="E101" s="75">
        <f>RATE(5, ,-E7,F7)</f>
        <v>5.8362986927978928E-2</v>
      </c>
      <c r="F101" s="75">
        <f t="shared" si="9"/>
        <v>2.9466661559321018E-2</v>
      </c>
      <c r="G101" s="75">
        <f t="shared" si="9"/>
        <v>1.7738336388351313E-2</v>
      </c>
      <c r="H101" s="75">
        <f t="shared" si="9"/>
        <v>1.4158228372862767E-2</v>
      </c>
      <c r="I101" s="75">
        <f t="shared" si="9"/>
        <v>9.6557833253468391E-3</v>
      </c>
      <c r="J101" s="75">
        <f t="shared" si="9"/>
        <v>7.3424623549115057E-3</v>
      </c>
      <c r="K101" s="75">
        <f t="shared" si="9"/>
        <v>6.6018099407948554E-3</v>
      </c>
      <c r="L101" s="81">
        <f t="shared" si="11"/>
        <v>1.4130211540199942E-2</v>
      </c>
    </row>
    <row r="102" spans="1:12" s="40" customFormat="1">
      <c r="A102" s="27" t="s">
        <v>7</v>
      </c>
      <c r="B102" s="74">
        <f t="shared" si="10"/>
        <v>3.2552122993922329E-2</v>
      </c>
      <c r="C102" s="74">
        <f t="shared" si="10"/>
        <v>3.4396865425887546E-2</v>
      </c>
      <c r="D102" s="74">
        <f t="shared" si="8"/>
        <v>2.0719136029371789E-2</v>
      </c>
      <c r="E102" s="75">
        <f>RATE(5, ,-E8,F8)</f>
        <v>6.5315464712629084E-2</v>
      </c>
      <c r="F102" s="75">
        <f t="shared" si="9"/>
        <v>3.436848955372121E-2</v>
      </c>
      <c r="G102" s="75">
        <f t="shared" si="9"/>
        <v>1.9972373872151027E-2</v>
      </c>
      <c r="H102" s="75">
        <f t="shared" si="9"/>
        <v>1.4952386538369599E-2</v>
      </c>
      <c r="I102" s="75">
        <f t="shared" si="9"/>
        <v>1.0887738102446969E-2</v>
      </c>
      <c r="J102" s="75">
        <f t="shared" si="9"/>
        <v>7.8260323517635316E-3</v>
      </c>
      <c r="K102" s="75">
        <f t="shared" si="9"/>
        <v>6.8039861816830858E-3</v>
      </c>
      <c r="L102" s="81">
        <f t="shared" si="11"/>
        <v>1.5758498305223693E-2</v>
      </c>
    </row>
    <row r="103" spans="1:12" s="40" customFormat="1">
      <c r="A103" s="32"/>
      <c r="B103" s="77"/>
      <c r="C103" s="77"/>
      <c r="D103" s="77"/>
      <c r="E103" s="77"/>
      <c r="F103" s="77"/>
      <c r="G103" s="77"/>
      <c r="H103" s="77"/>
      <c r="I103" s="77"/>
      <c r="J103" s="77"/>
      <c r="K103" s="77"/>
      <c r="L103" s="82"/>
    </row>
    <row r="104" spans="1:12" s="40" customFormat="1">
      <c r="A104" s="29" t="s">
        <v>8</v>
      </c>
      <c r="B104" s="71">
        <f t="shared" si="10"/>
        <v>2.6357299969341365E-2</v>
      </c>
      <c r="C104" s="71">
        <f t="shared" si="10"/>
        <v>1.4978523894959753E-2</v>
      </c>
      <c r="D104" s="71">
        <f>RATE(10, , -D10,E10)</f>
        <v>1.5091098117187444E-2</v>
      </c>
      <c r="E104" s="72">
        <f>RATE(5, ,-E10,F10)</f>
        <v>5.1181795659515576E-2</v>
      </c>
      <c r="F104" s="72">
        <f t="shared" si="9"/>
        <v>6.6371547187383043E-3</v>
      </c>
      <c r="G104" s="72">
        <f t="shared" si="9"/>
        <v>9.290146908408398E-3</v>
      </c>
      <c r="H104" s="72">
        <f t="shared" si="9"/>
        <v>9.2999904162835122E-3</v>
      </c>
      <c r="I104" s="72">
        <f t="shared" si="9"/>
        <v>5.1875923635799868E-3</v>
      </c>
      <c r="J104" s="72">
        <f t="shared" si="9"/>
        <v>4.7516443573750646E-3</v>
      </c>
      <c r="K104" s="72">
        <f t="shared" si="9"/>
        <v>4.7499916508464491E-3</v>
      </c>
      <c r="L104" s="80">
        <f t="shared" si="11"/>
        <v>6.6508219050153226E-3</v>
      </c>
    </row>
    <row r="105" spans="1:12" s="40" customFormat="1">
      <c r="A105" s="27" t="s">
        <v>9</v>
      </c>
      <c r="B105" s="74">
        <f t="shared" si="10"/>
        <v>1.8933910086999541E-2</v>
      </c>
      <c r="C105" s="74">
        <f t="shared" si="10"/>
        <v>5.443221824984734E-3</v>
      </c>
      <c r="D105" s="74">
        <f>RATE(10, , -D11,E11)</f>
        <v>7.0667911310742446E-3</v>
      </c>
      <c r="E105" s="75">
        <f>RATE(5, ,-E11,F11)</f>
        <v>5.2782468245346416E-2</v>
      </c>
      <c r="F105" s="75">
        <f t="shared" si="9"/>
        <v>-6.6966444260399011E-3</v>
      </c>
      <c r="G105" s="75">
        <f t="shared" si="9"/>
        <v>7.3156658941632667E-3</v>
      </c>
      <c r="H105" s="75">
        <f t="shared" si="9"/>
        <v>7.4461982117643702E-3</v>
      </c>
      <c r="I105" s="75">
        <f t="shared" si="9"/>
        <v>3.3682624379334928E-3</v>
      </c>
      <c r="J105" s="75">
        <f t="shared" si="9"/>
        <v>3.8231262612958539E-3</v>
      </c>
      <c r="K105" s="75">
        <f t="shared" si="9"/>
        <v>3.8633527310643501E-3</v>
      </c>
      <c r="L105" s="81">
        <f t="shared" si="11"/>
        <v>3.1755027885268655E-3</v>
      </c>
    </row>
    <row r="106" spans="1:12" s="40" customFormat="1">
      <c r="A106" s="27" t="s">
        <v>10</v>
      </c>
      <c r="B106" s="74">
        <f t="shared" si="10"/>
        <v>3.8836566837760281E-2</v>
      </c>
      <c r="C106" s="74">
        <f t="shared" si="10"/>
        <v>2.8061786787902082E-2</v>
      </c>
      <c r="D106" s="74">
        <f>RATE(10, , -D12,E12)</f>
        <v>2.4023148642883043E-2</v>
      </c>
      <c r="E106" s="75">
        <f>RATE(5, ,-E12,F12)</f>
        <v>4.9698667918903192E-2</v>
      </c>
      <c r="F106" s="75">
        <f t="shared" si="9"/>
        <v>1.9798362205113242E-2</v>
      </c>
      <c r="G106" s="75">
        <f t="shared" si="9"/>
        <v>1.1077688084387758E-2</v>
      </c>
      <c r="H106" s="75">
        <f t="shared" si="9"/>
        <v>1.0948127437741878E-2</v>
      </c>
      <c r="I106" s="75">
        <f t="shared" si="9"/>
        <v>6.7775165962300271E-3</v>
      </c>
      <c r="J106" s="75">
        <f t="shared" si="9"/>
        <v>5.5521066539558133E-3</v>
      </c>
      <c r="K106" s="75">
        <f t="shared" si="9"/>
        <v>5.5079290653504021E-3</v>
      </c>
      <c r="L106" s="81">
        <f t="shared" si="11"/>
        <v>9.9314179236590239E-3</v>
      </c>
    </row>
    <row r="107" spans="1:12" s="40" customFormat="1">
      <c r="A107" s="32"/>
      <c r="B107" s="77"/>
      <c r="C107" s="77"/>
      <c r="D107" s="77"/>
      <c r="E107" s="77"/>
      <c r="F107" s="77"/>
      <c r="G107" s="77"/>
      <c r="H107" s="77"/>
      <c r="I107" s="77"/>
      <c r="J107" s="77"/>
      <c r="K107" s="77"/>
      <c r="L107" s="82"/>
    </row>
    <row r="108" spans="1:12" s="40" customFormat="1">
      <c r="A108" s="29" t="s">
        <v>11</v>
      </c>
      <c r="B108" s="71">
        <f t="shared" si="10"/>
        <v>2.1553619597566277E-2</v>
      </c>
      <c r="C108" s="71">
        <f t="shared" si="10"/>
        <v>2.3590153529738742E-2</v>
      </c>
      <c r="D108" s="71">
        <f t="shared" si="10"/>
        <v>1.9237627817268309E-2</v>
      </c>
      <c r="E108" s="72">
        <f t="shared" ref="E108:K123" si="12">RATE(5, ,-E14,F14)</f>
        <v>5.1329716720748202E-2</v>
      </c>
      <c r="F108" s="72">
        <f t="shared" si="9"/>
        <v>3.7763510541084302E-2</v>
      </c>
      <c r="G108" s="72">
        <f t="shared" si="9"/>
        <v>2.0641388020344362E-2</v>
      </c>
      <c r="H108" s="72">
        <f t="shared" si="9"/>
        <v>1.5845596901432807E-2</v>
      </c>
      <c r="I108" s="72">
        <f t="shared" si="9"/>
        <v>1.1059660132101372E-2</v>
      </c>
      <c r="J108" s="72">
        <f t="shared" si="9"/>
        <v>8.3392457193941349E-3</v>
      </c>
      <c r="K108" s="72">
        <f t="shared" si="9"/>
        <v>7.1857151290098138E-3</v>
      </c>
      <c r="L108" s="80">
        <f t="shared" si="11"/>
        <v>1.6752808968437321E-2</v>
      </c>
    </row>
    <row r="109" spans="1:12" s="40" customFormat="1">
      <c r="A109" s="27" t="s">
        <v>12</v>
      </c>
      <c r="B109" s="74">
        <f t="shared" si="10"/>
        <v>2.7566485675964682E-2</v>
      </c>
      <c r="C109" s="74">
        <f t="shared" si="10"/>
        <v>4.3471052608422434E-2</v>
      </c>
      <c r="D109" s="74">
        <f t="shared" si="10"/>
        <v>1.9852933716335772E-2</v>
      </c>
      <c r="E109" s="75">
        <f t="shared" si="12"/>
        <v>4.0070809419515484E-2</v>
      </c>
      <c r="F109" s="75">
        <f t="shared" si="9"/>
        <v>3.4294767760730822E-2</v>
      </c>
      <c r="G109" s="75">
        <f t="shared" si="9"/>
        <v>1.8707593372798183E-2</v>
      </c>
      <c r="H109" s="75">
        <f t="shared" si="9"/>
        <v>1.4316617222247838E-2</v>
      </c>
      <c r="I109" s="75">
        <f t="shared" si="9"/>
        <v>1.0215849100790351E-2</v>
      </c>
      <c r="J109" s="75">
        <f t="shared" si="9"/>
        <v>7.6146586819252913E-3</v>
      </c>
      <c r="K109" s="75">
        <f t="shared" si="9"/>
        <v>6.5631591642114481E-3</v>
      </c>
      <c r="L109" s="81">
        <f t="shared" si="11"/>
        <v>1.524186024168194E-2</v>
      </c>
    </row>
    <row r="110" spans="1:12" s="40" customFormat="1">
      <c r="A110" s="27" t="s">
        <v>13</v>
      </c>
      <c r="B110" s="74">
        <f t="shared" si="10"/>
        <v>2.3268220838689093E-2</v>
      </c>
      <c r="C110" s="74">
        <f t="shared" si="10"/>
        <v>3.3488765108573772E-2</v>
      </c>
      <c r="D110" s="74">
        <f t="shared" si="10"/>
        <v>2.7791923732548473E-2</v>
      </c>
      <c r="E110" s="75">
        <f t="shared" si="12"/>
        <v>4.9680000501785629E-2</v>
      </c>
      <c r="F110" s="75">
        <f t="shared" si="9"/>
        <v>5.6750896559582133E-2</v>
      </c>
      <c r="G110" s="75">
        <f t="shared" si="9"/>
        <v>3.0043520922573654E-2</v>
      </c>
      <c r="H110" s="75">
        <f t="shared" si="9"/>
        <v>2.0564827139771653E-2</v>
      </c>
      <c r="I110" s="75">
        <f t="shared" si="9"/>
        <v>1.4748458103748176E-2</v>
      </c>
      <c r="J110" s="75">
        <f t="shared" si="9"/>
        <v>1.0532193498508764E-2</v>
      </c>
      <c r="K110" s="75">
        <f t="shared" si="9"/>
        <v>8.6663120664922377E-3</v>
      </c>
      <c r="L110" s="81">
        <f t="shared" si="11"/>
        <v>2.3420576357620043E-2</v>
      </c>
    </row>
    <row r="111" spans="1:12" s="40" customFormat="1">
      <c r="A111" s="27" t="s">
        <v>14</v>
      </c>
      <c r="B111" s="74">
        <f t="shared" si="10"/>
        <v>4.9469897511770215E-2</v>
      </c>
      <c r="C111" s="74">
        <f t="shared" si="10"/>
        <v>4.6324537233777115E-2</v>
      </c>
      <c r="D111" s="74">
        <f t="shared" si="10"/>
        <v>3.0266878197718727E-2</v>
      </c>
      <c r="E111" s="75">
        <f t="shared" si="12"/>
        <v>4.1132755916684124E-2</v>
      </c>
      <c r="F111" s="75">
        <f t="shared" si="9"/>
        <v>4.307074061899293E-2</v>
      </c>
      <c r="G111" s="75">
        <f t="shared" si="9"/>
        <v>2.197374776814523E-2</v>
      </c>
      <c r="H111" s="75">
        <f t="shared" si="9"/>
        <v>1.6335069493326491E-2</v>
      </c>
      <c r="I111" s="75">
        <f t="shared" si="9"/>
        <v>1.1701146630140925E-2</v>
      </c>
      <c r="J111" s="75">
        <f t="shared" si="9"/>
        <v>8.5740201163405794E-3</v>
      </c>
      <c r="K111" s="75">
        <f t="shared" si="9"/>
        <v>7.3163868422420853E-3</v>
      </c>
      <c r="L111" s="81">
        <f t="shared" si="11"/>
        <v>1.8089727511660578E-2</v>
      </c>
    </row>
    <row r="112" spans="1:12" s="40" customFormat="1">
      <c r="A112" s="27" t="s">
        <v>15</v>
      </c>
      <c r="B112" s="74">
        <f t="shared" si="10"/>
        <v>4.489447075025374E-2</v>
      </c>
      <c r="C112" s="74">
        <f t="shared" si="10"/>
        <v>2.2150472433857864E-2</v>
      </c>
      <c r="D112" s="74">
        <f t="shared" si="10"/>
        <v>1.4589862037337305E-2</v>
      </c>
      <c r="E112" s="75">
        <f t="shared" si="12"/>
        <v>5.0257924416707955E-2</v>
      </c>
      <c r="F112" s="75">
        <f t="shared" si="9"/>
        <v>3.8634269215708013E-2</v>
      </c>
      <c r="G112" s="75">
        <f t="shared" si="9"/>
        <v>2.0466141188900795E-2</v>
      </c>
      <c r="H112" s="75">
        <f t="shared" si="9"/>
        <v>1.5569302585735901E-2</v>
      </c>
      <c r="I112" s="75">
        <f t="shared" si="9"/>
        <v>1.0979138400464708E-2</v>
      </c>
      <c r="J112" s="75">
        <f t="shared" si="9"/>
        <v>8.3520936176674949E-3</v>
      </c>
      <c r="K112" s="75">
        <f t="shared" si="9"/>
        <v>7.0409830894518233E-3</v>
      </c>
      <c r="L112" s="81">
        <f t="shared" si="11"/>
        <v>1.6784052444155907E-2</v>
      </c>
    </row>
    <row r="113" spans="1:12" s="40" customFormat="1">
      <c r="A113" s="27" t="s">
        <v>16</v>
      </c>
      <c r="B113" s="74">
        <f t="shared" si="10"/>
        <v>1.6497548509426172E-2</v>
      </c>
      <c r="C113" s="74">
        <f t="shared" si="10"/>
        <v>1.3390094007144644E-2</v>
      </c>
      <c r="D113" s="74">
        <f t="shared" si="10"/>
        <v>2.3043869837154236E-2</v>
      </c>
      <c r="E113" s="75">
        <f t="shared" si="12"/>
        <v>4.1273808758187848E-2</v>
      </c>
      <c r="F113" s="75">
        <f t="shared" si="12"/>
        <v>4.2251123843532593E-2</v>
      </c>
      <c r="G113" s="75">
        <f t="shared" si="12"/>
        <v>2.0918153205691126E-2</v>
      </c>
      <c r="H113" s="75">
        <f t="shared" si="12"/>
        <v>1.5956266372657398E-2</v>
      </c>
      <c r="I113" s="75">
        <f t="shared" si="12"/>
        <v>1.1220659510577439E-2</v>
      </c>
      <c r="J113" s="75">
        <f t="shared" si="12"/>
        <v>8.38722869356061E-3</v>
      </c>
      <c r="K113" s="75">
        <f t="shared" si="12"/>
        <v>7.2176629900124155E-3</v>
      </c>
      <c r="L113" s="81">
        <f t="shared" si="11"/>
        <v>1.7589192619902834E-2</v>
      </c>
    </row>
    <row r="114" spans="1:12" s="40" customFormat="1">
      <c r="A114" s="27" t="s">
        <v>17</v>
      </c>
      <c r="B114" s="74">
        <f t="shared" ref="B114:D129" si="13">RATE(10, , -B20,C20)</f>
        <v>2.9186008965100447E-2</v>
      </c>
      <c r="C114" s="74">
        <f t="shared" si="13"/>
        <v>4.1307403345311217E-2</v>
      </c>
      <c r="D114" s="74">
        <f t="shared" si="13"/>
        <v>1.5882783478059052E-2</v>
      </c>
      <c r="E114" s="75">
        <f t="shared" si="12"/>
        <v>4.7938444282844848E-2</v>
      </c>
      <c r="F114" s="75">
        <f t="shared" si="12"/>
        <v>3.6502815660944571E-2</v>
      </c>
      <c r="G114" s="75">
        <f t="shared" si="12"/>
        <v>1.9461788381032217E-2</v>
      </c>
      <c r="H114" s="75">
        <f t="shared" si="12"/>
        <v>1.4830789907217208E-2</v>
      </c>
      <c r="I114" s="75">
        <f t="shared" si="12"/>
        <v>1.0570417224087339E-2</v>
      </c>
      <c r="J114" s="75">
        <f t="shared" si="12"/>
        <v>7.859379349401039E-3</v>
      </c>
      <c r="K114" s="75">
        <f t="shared" si="12"/>
        <v>6.7641676551193431E-3</v>
      </c>
      <c r="L114" s="81">
        <f t="shared" si="11"/>
        <v>1.5948182403893386E-2</v>
      </c>
    </row>
    <row r="115" spans="1:12" s="40" customFormat="1">
      <c r="A115" s="27" t="s">
        <v>18</v>
      </c>
      <c r="B115" s="74">
        <f t="shared" si="13"/>
        <v>1.2906447904355217E-2</v>
      </c>
      <c r="C115" s="74">
        <f t="shared" si="13"/>
        <v>1.346998095560213E-2</v>
      </c>
      <c r="D115" s="74">
        <f t="shared" si="13"/>
        <v>1.7079016324653386E-2</v>
      </c>
      <c r="E115" s="75">
        <f t="shared" si="12"/>
        <v>5.7540725902270676E-2</v>
      </c>
      <c r="F115" s="75">
        <f t="shared" si="12"/>
        <v>3.2069383747950479E-2</v>
      </c>
      <c r="G115" s="75">
        <f t="shared" si="12"/>
        <v>1.8142128018455501E-2</v>
      </c>
      <c r="H115" s="75">
        <f t="shared" si="12"/>
        <v>1.4800815939737607E-2</v>
      </c>
      <c r="I115" s="75">
        <f t="shared" si="12"/>
        <v>9.9990963076808329E-3</v>
      </c>
      <c r="J115" s="75">
        <f t="shared" si="12"/>
        <v>7.7853865798154596E-3</v>
      </c>
      <c r="K115" s="75">
        <f t="shared" si="12"/>
        <v>6.8992369860422014E-3</v>
      </c>
      <c r="L115" s="81">
        <f t="shared" si="11"/>
        <v>1.4913105741480488E-2</v>
      </c>
    </row>
    <row r="116" spans="1:12" s="40" customFormat="1">
      <c r="A116" s="32"/>
      <c r="B116" s="77"/>
      <c r="C116" s="77"/>
      <c r="D116" s="77"/>
      <c r="E116" s="77"/>
      <c r="F116" s="77"/>
      <c r="G116" s="77"/>
      <c r="H116" s="77"/>
      <c r="I116" s="77"/>
      <c r="J116" s="77"/>
      <c r="K116" s="77"/>
      <c r="L116" s="82"/>
    </row>
    <row r="117" spans="1:12" s="40" customFormat="1">
      <c r="A117" s="29" t="s">
        <v>19</v>
      </c>
      <c r="B117" s="71">
        <f t="shared" si="13"/>
        <v>1.996800582564541E-2</v>
      </c>
      <c r="C117" s="71">
        <f t="shared" si="13"/>
        <v>4.5231871568566173E-2</v>
      </c>
      <c r="D117" s="71">
        <f t="shared" si="13"/>
        <v>1.0509820727660426E-2</v>
      </c>
      <c r="E117" s="72">
        <f t="shared" ref="E117:K131" si="14">RATE(5, ,-E23,F23)</f>
        <v>5.4613056601737028E-2</v>
      </c>
      <c r="F117" s="72">
        <f t="shared" si="12"/>
        <v>3.1291795814617385E-2</v>
      </c>
      <c r="G117" s="72">
        <f t="shared" si="12"/>
        <v>1.6508309692424335E-2</v>
      </c>
      <c r="H117" s="72">
        <f t="shared" si="12"/>
        <v>1.4057760450023708E-2</v>
      </c>
      <c r="I117" s="72">
        <f t="shared" si="12"/>
        <v>9.5717908502585148E-3</v>
      </c>
      <c r="J117" s="72">
        <f t="shared" si="12"/>
        <v>7.3645106502522517E-3</v>
      </c>
      <c r="K117" s="72">
        <f t="shared" si="12"/>
        <v>6.9959819293476284E-3</v>
      </c>
      <c r="L117" s="80">
        <f t="shared" si="11"/>
        <v>1.4264278037302344E-2</v>
      </c>
    </row>
    <row r="118" spans="1:12" s="40" customFormat="1">
      <c r="A118" s="27" t="s">
        <v>20</v>
      </c>
      <c r="B118" s="74">
        <f t="shared" si="13"/>
        <v>2.5722037012543292E-2</v>
      </c>
      <c r="C118" s="74">
        <f t="shared" si="13"/>
        <v>3.205803512029682E-2</v>
      </c>
      <c r="D118" s="74">
        <f t="shared" si="13"/>
        <v>6.2213505896585369E-3</v>
      </c>
      <c r="E118" s="75">
        <f t="shared" si="14"/>
        <v>5.4548032458919857E-2</v>
      </c>
      <c r="F118" s="75">
        <f t="shared" si="12"/>
        <v>-9.6257864024548185E-3</v>
      </c>
      <c r="G118" s="75">
        <f t="shared" si="12"/>
        <v>-8.4590647195746591E-3</v>
      </c>
      <c r="H118" s="75">
        <f t="shared" si="12"/>
        <v>4.918950600029187E-3</v>
      </c>
      <c r="I118" s="75">
        <f t="shared" si="12"/>
        <v>2.9139935025762182E-3</v>
      </c>
      <c r="J118" s="75">
        <f t="shared" si="12"/>
        <v>1.3167379000111121E-2</v>
      </c>
      <c r="K118" s="75">
        <f t="shared" si="12"/>
        <v>2.0606419713411542E-2</v>
      </c>
      <c r="L118" s="81">
        <f t="shared" si="11"/>
        <v>3.8620403842956996E-3</v>
      </c>
    </row>
    <row r="119" spans="1:12" s="40" customFormat="1">
      <c r="A119" s="27" t="s">
        <v>21</v>
      </c>
      <c r="B119" s="74">
        <f t="shared" si="13"/>
        <v>-7.0052686485328032E-3</v>
      </c>
      <c r="C119" s="74">
        <f t="shared" si="13"/>
        <v>3.2057779100825079E-2</v>
      </c>
      <c r="D119" s="74">
        <f t="shared" si="13"/>
        <v>3.7722761221474629E-3</v>
      </c>
      <c r="E119" s="75">
        <f t="shared" si="14"/>
        <v>6.5754749754487807E-2</v>
      </c>
      <c r="F119" s="75">
        <f t="shared" si="12"/>
        <v>3.1261522861414641E-2</v>
      </c>
      <c r="G119" s="75">
        <f t="shared" si="12"/>
        <v>8.7474673123720172E-3</v>
      </c>
      <c r="H119" s="75">
        <f t="shared" si="12"/>
        <v>6.2332687696508354E-3</v>
      </c>
      <c r="I119" s="75">
        <f t="shared" si="12"/>
        <v>1.8435532069122687E-3</v>
      </c>
      <c r="J119" s="75">
        <f t="shared" si="12"/>
        <v>-1.1083615959392517E-3</v>
      </c>
      <c r="K119" s="75">
        <f t="shared" si="12"/>
        <v>-1.3895591653856963E-3</v>
      </c>
      <c r="L119" s="81">
        <f t="shared" si="11"/>
        <v>7.5363461643390851E-3</v>
      </c>
    </row>
    <row r="120" spans="1:12" s="40" customFormat="1">
      <c r="A120" s="27" t="s">
        <v>22</v>
      </c>
      <c r="B120" s="74">
        <f t="shared" si="13"/>
        <v>3.550964689204229E-3</v>
      </c>
      <c r="C120" s="74">
        <f t="shared" si="13"/>
        <v>3.198933909912937E-2</v>
      </c>
      <c r="D120" s="74">
        <f t="shared" si="13"/>
        <v>1.0307726397343328E-2</v>
      </c>
      <c r="E120" s="75">
        <f t="shared" si="14"/>
        <v>7.0933152203884853E-2</v>
      </c>
      <c r="F120" s="75">
        <f t="shared" si="12"/>
        <v>5.0344869343030563E-2</v>
      </c>
      <c r="G120" s="75">
        <f t="shared" si="12"/>
        <v>2.1477067282551901E-2</v>
      </c>
      <c r="H120" s="75">
        <f t="shared" si="12"/>
        <v>1.7301251040098848E-2</v>
      </c>
      <c r="I120" s="75">
        <f t="shared" si="12"/>
        <v>1.2164175804279901E-2</v>
      </c>
      <c r="J120" s="75">
        <f t="shared" si="12"/>
        <v>8.9247805868944603E-3</v>
      </c>
      <c r="K120" s="75">
        <f t="shared" si="12"/>
        <v>8.3106209143586698E-3</v>
      </c>
      <c r="L120" s="81">
        <f t="shared" si="11"/>
        <v>1.9652922760249211E-2</v>
      </c>
    </row>
    <row r="121" spans="1:12" s="40" customFormat="1">
      <c r="A121" s="27" t="s">
        <v>23</v>
      </c>
      <c r="B121" s="74">
        <f t="shared" si="13"/>
        <v>3.4821161171658968E-2</v>
      </c>
      <c r="C121" s="74">
        <f t="shared" si="13"/>
        <v>6.972895124608755E-2</v>
      </c>
      <c r="D121" s="74">
        <f t="shared" si="13"/>
        <v>3.341150828947656E-2</v>
      </c>
      <c r="E121" s="75">
        <f t="shared" si="14"/>
        <v>3.6563132007572961E-2</v>
      </c>
      <c r="F121" s="75">
        <f t="shared" si="12"/>
        <v>2.3678987912570375E-2</v>
      </c>
      <c r="G121" s="75">
        <f t="shared" si="12"/>
        <v>2.2982980123036508E-2</v>
      </c>
      <c r="H121" s="75">
        <f t="shared" si="12"/>
        <v>1.8352370763697928E-2</v>
      </c>
      <c r="I121" s="75">
        <f t="shared" si="12"/>
        <v>1.3301598881386243E-2</v>
      </c>
      <c r="J121" s="75">
        <f t="shared" si="12"/>
        <v>7.3061396374825317E-3</v>
      </c>
      <c r="K121" s="75">
        <f t="shared" si="12"/>
        <v>3.019268439231977E-3</v>
      </c>
      <c r="L121" s="81">
        <f t="shared" si="11"/>
        <v>1.4744314848617162E-2</v>
      </c>
    </row>
    <row r="122" spans="1:12" s="40" customFormat="1">
      <c r="A122" s="27" t="s">
        <v>24</v>
      </c>
      <c r="B122" s="74">
        <f t="shared" si="13"/>
        <v>1.6132395510780981E-2</v>
      </c>
      <c r="C122" s="74">
        <f t="shared" si="13"/>
        <v>6.0606850440376343E-2</v>
      </c>
      <c r="D122" s="74">
        <f t="shared" si="13"/>
        <v>6.997132895634018E-3</v>
      </c>
      <c r="E122" s="75">
        <f t="shared" si="14"/>
        <v>5.504259448115751E-2</v>
      </c>
      <c r="F122" s="75">
        <f t="shared" si="12"/>
        <v>3.5994292092719357E-2</v>
      </c>
      <c r="G122" s="75">
        <f t="shared" si="12"/>
        <v>1.7605682373769752E-2</v>
      </c>
      <c r="H122" s="75">
        <f t="shared" si="12"/>
        <v>1.4246494471820552E-2</v>
      </c>
      <c r="I122" s="75">
        <f t="shared" si="12"/>
        <v>1.0269850393337481E-2</v>
      </c>
      <c r="J122" s="75">
        <f t="shared" si="12"/>
        <v>7.5342295747062313E-3</v>
      </c>
      <c r="K122" s="75">
        <f t="shared" si="12"/>
        <v>7.0249158014456118E-3</v>
      </c>
      <c r="L122" s="81">
        <f t="shared" si="11"/>
        <v>1.539799905655468E-2</v>
      </c>
    </row>
    <row r="123" spans="1:12" s="40" customFormat="1">
      <c r="A123" s="27" t="s">
        <v>25</v>
      </c>
      <c r="B123" s="74">
        <f t="shared" si="13"/>
        <v>3.1310306477734549E-2</v>
      </c>
      <c r="C123" s="74">
        <f t="shared" si="13"/>
        <v>6.2616722239023634E-2</v>
      </c>
      <c r="D123" s="74">
        <f t="shared" si="13"/>
        <v>1.0723584874455853E-2</v>
      </c>
      <c r="E123" s="75">
        <f t="shared" si="14"/>
        <v>5.4592697246300621E-2</v>
      </c>
      <c r="F123" s="75">
        <f t="shared" si="12"/>
        <v>2.5610604454651978E-2</v>
      </c>
      <c r="G123" s="75">
        <f t="shared" si="12"/>
        <v>6.5345060532590723E-3</v>
      </c>
      <c r="H123" s="75">
        <f t="shared" si="12"/>
        <v>4.4661076819398939E-3</v>
      </c>
      <c r="I123" s="75">
        <f t="shared" si="12"/>
        <v>3.108307233161753E-5</v>
      </c>
      <c r="J123" s="75">
        <f t="shared" si="12"/>
        <v>-2.7474527168638838E-3</v>
      </c>
      <c r="K123" s="75">
        <f t="shared" si="12"/>
        <v>-3.0136970300530816E-3</v>
      </c>
      <c r="L123" s="81">
        <f t="shared" si="11"/>
        <v>5.0994851998482985E-3</v>
      </c>
    </row>
    <row r="124" spans="1:12" s="40" customFormat="1">
      <c r="A124" s="27" t="s">
        <v>26</v>
      </c>
      <c r="B124" s="74">
        <f t="shared" si="13"/>
        <v>3.5126390102661879E-2</v>
      </c>
      <c r="C124" s="74">
        <f t="shared" si="13"/>
        <v>4.7983817729975294E-2</v>
      </c>
      <c r="D124" s="74">
        <f t="shared" si="13"/>
        <v>1.41417981993318E-2</v>
      </c>
      <c r="E124" s="75">
        <f t="shared" si="14"/>
        <v>4.8330785635427906E-2</v>
      </c>
      <c r="F124" s="75">
        <f t="shared" si="14"/>
        <v>2.3949076982549847E-2</v>
      </c>
      <c r="G124" s="75">
        <f t="shared" si="14"/>
        <v>6.3473546732008487E-3</v>
      </c>
      <c r="H124" s="75">
        <f t="shared" si="14"/>
        <v>4.0050654063826406E-3</v>
      </c>
      <c r="I124" s="75">
        <f t="shared" si="14"/>
        <v>1.4320872735779094E-4</v>
      </c>
      <c r="J124" s="75">
        <f t="shared" si="14"/>
        <v>-2.6902439344120448E-3</v>
      </c>
      <c r="K124" s="75">
        <f t="shared" si="14"/>
        <v>-3.022705242799933E-3</v>
      </c>
      <c r="L124" s="81">
        <f t="shared" si="11"/>
        <v>4.7467643435841408E-3</v>
      </c>
    </row>
    <row r="125" spans="1:12" s="40" customFormat="1">
      <c r="A125" s="27" t="s">
        <v>27</v>
      </c>
      <c r="B125" s="74">
        <f t="shared" si="13"/>
        <v>4.0529980249528384E-2</v>
      </c>
      <c r="C125" s="74">
        <f t="shared" si="13"/>
        <v>5.0989052500507157E-2</v>
      </c>
      <c r="D125" s="74">
        <f t="shared" si="13"/>
        <v>3.1243926387157499E-2</v>
      </c>
      <c r="E125" s="75">
        <f t="shared" si="14"/>
        <v>5.2682301962269092E-2</v>
      </c>
      <c r="F125" s="75">
        <f t="shared" si="14"/>
        <v>4.7962349987719484E-2</v>
      </c>
      <c r="G125" s="75">
        <f t="shared" si="14"/>
        <v>3.6044591124268027E-2</v>
      </c>
      <c r="H125" s="75">
        <f t="shared" si="14"/>
        <v>2.5901818088045335E-2</v>
      </c>
      <c r="I125" s="75">
        <f t="shared" si="14"/>
        <v>1.8395354501560459E-2</v>
      </c>
      <c r="J125" s="75">
        <f t="shared" si="14"/>
        <v>1.1645316342007373E-2</v>
      </c>
      <c r="K125" s="75">
        <f t="shared" si="14"/>
        <v>7.5262642561060083E-3</v>
      </c>
      <c r="L125" s="81">
        <f t="shared" si="11"/>
        <v>2.448396358528011E-2</v>
      </c>
    </row>
    <row r="126" spans="1:12" s="40" customFormat="1">
      <c r="A126" s="27" t="s">
        <v>28</v>
      </c>
      <c r="B126" s="74">
        <f t="shared" si="13"/>
        <v>5.2962371520818285E-2</v>
      </c>
      <c r="C126" s="74">
        <f t="shared" si="13"/>
        <v>5.5288865200098042E-2</v>
      </c>
      <c r="D126" s="74">
        <f t="shared" si="13"/>
        <v>1.9581291091678606E-2</v>
      </c>
      <c r="E126" s="75">
        <f t="shared" si="14"/>
        <v>5.7092351613912323E-2</v>
      </c>
      <c r="F126" s="75">
        <f t="shared" si="14"/>
        <v>5.2053184546513545E-2</v>
      </c>
      <c r="G126" s="75">
        <f t="shared" si="14"/>
        <v>2.5923208250733468E-2</v>
      </c>
      <c r="H126" s="75">
        <f t="shared" si="14"/>
        <v>1.8247262980313584E-2</v>
      </c>
      <c r="I126" s="75">
        <f t="shared" si="14"/>
        <v>1.3504857871838631E-2</v>
      </c>
      <c r="J126" s="75">
        <f t="shared" si="14"/>
        <v>9.5677271399198099E-3</v>
      </c>
      <c r="K126" s="75">
        <f t="shared" si="14"/>
        <v>8.3614131920709683E-3</v>
      </c>
      <c r="L126" s="81">
        <f t="shared" si="11"/>
        <v>2.1168051361419294E-2</v>
      </c>
    </row>
    <row r="127" spans="1:12" s="40" customFormat="1">
      <c r="A127" s="27" t="s">
        <v>29</v>
      </c>
      <c r="B127" s="74">
        <f t="shared" si="13"/>
        <v>5.732207973442858E-3</v>
      </c>
      <c r="C127" s="74">
        <f t="shared" si="13"/>
        <v>4.0718668866095757E-2</v>
      </c>
      <c r="D127" s="74">
        <f t="shared" si="13"/>
        <v>3.1568616756763252E-3</v>
      </c>
      <c r="E127" s="75">
        <f t="shared" si="14"/>
        <v>5.0589777175842003E-2</v>
      </c>
      <c r="F127" s="75">
        <f t="shared" si="14"/>
        <v>3.701567036517054E-2</v>
      </c>
      <c r="G127" s="75">
        <f t="shared" si="14"/>
        <v>1.706963720539998E-2</v>
      </c>
      <c r="H127" s="75">
        <f t="shared" si="14"/>
        <v>1.4151691368665953E-2</v>
      </c>
      <c r="I127" s="75">
        <f t="shared" si="14"/>
        <v>9.9864821845309353E-3</v>
      </c>
      <c r="J127" s="75">
        <f t="shared" si="14"/>
        <v>7.4499133925668296E-3</v>
      </c>
      <c r="K127" s="75">
        <f t="shared" si="14"/>
        <v>7.0102652896128397E-3</v>
      </c>
      <c r="L127" s="81">
        <f t="shared" si="11"/>
        <v>1.539567310621252E-2</v>
      </c>
    </row>
    <row r="128" spans="1:12" s="40" customFormat="1">
      <c r="A128" s="27" t="s">
        <v>30</v>
      </c>
      <c r="B128" s="74">
        <f t="shared" si="13"/>
        <v>3.4889311008543741E-2</v>
      </c>
      <c r="C128" s="74">
        <f t="shared" si="13"/>
        <v>6.4819111446175262E-2</v>
      </c>
      <c r="D128" s="74">
        <f t="shared" si="13"/>
        <v>1.126729945910057E-2</v>
      </c>
      <c r="E128" s="75">
        <f t="shared" si="14"/>
        <v>5.2707387654559346E-2</v>
      </c>
      <c r="F128" s="75">
        <f t="shared" si="14"/>
        <v>3.9620399445095482E-2</v>
      </c>
      <c r="G128" s="75">
        <f t="shared" si="14"/>
        <v>1.8254198915244085E-2</v>
      </c>
      <c r="H128" s="75">
        <f t="shared" si="14"/>
        <v>1.4916538771096789E-2</v>
      </c>
      <c r="I128" s="75">
        <f t="shared" si="14"/>
        <v>1.0595660350604687E-2</v>
      </c>
      <c r="J128" s="75">
        <f t="shared" si="14"/>
        <v>7.8263313065054831E-3</v>
      </c>
      <c r="K128" s="75">
        <f t="shared" si="14"/>
        <v>7.3253764543735533E-3</v>
      </c>
      <c r="L128" s="81">
        <f t="shared" si="11"/>
        <v>1.636345160315858E-2</v>
      </c>
    </row>
    <row r="129" spans="1:12" s="40" customFormat="1">
      <c r="A129" s="27" t="s">
        <v>31</v>
      </c>
      <c r="B129" s="74">
        <f t="shared" si="13"/>
        <v>5.0338040057319788E-2</v>
      </c>
      <c r="C129" s="74">
        <f t="shared" si="13"/>
        <v>6.2511332497041716E-2</v>
      </c>
      <c r="D129" s="74">
        <f t="shared" si="13"/>
        <v>2.3760715846823325E-2</v>
      </c>
      <c r="E129" s="75">
        <f t="shared" si="14"/>
        <v>4.0567641632469245E-2</v>
      </c>
      <c r="F129" s="75">
        <f t="shared" si="14"/>
        <v>6.0803210273035084E-2</v>
      </c>
      <c r="G129" s="75">
        <f t="shared" si="14"/>
        <v>4.1677517329275306E-2</v>
      </c>
      <c r="H129" s="75">
        <f t="shared" si="14"/>
        <v>2.9722107147994316E-2</v>
      </c>
      <c r="I129" s="75">
        <f t="shared" si="14"/>
        <v>2.2047680862526883E-2</v>
      </c>
      <c r="J129" s="75">
        <f t="shared" si="14"/>
        <v>1.5995120435508475E-2</v>
      </c>
      <c r="K129" s="75">
        <f t="shared" si="14"/>
        <v>1.2599526975064652E-2</v>
      </c>
      <c r="L129" s="81">
        <f t="shared" si="11"/>
        <v>3.0342091708578798E-2</v>
      </c>
    </row>
    <row r="130" spans="1:12" s="40" customFormat="1">
      <c r="A130" s="27" t="s">
        <v>32</v>
      </c>
      <c r="B130" s="74">
        <f t="shared" ref="B130:D138" si="15">RATE(10, , -B36,C36)</f>
        <v>-1.5552410114182522E-3</v>
      </c>
      <c r="C130" s="74">
        <f t="shared" si="15"/>
        <v>4.0032426673395287E-2</v>
      </c>
      <c r="D130" s="74">
        <f t="shared" si="15"/>
        <v>-1.4668853713373712E-2</v>
      </c>
      <c r="E130" s="75">
        <f t="shared" si="14"/>
        <v>5.4608160871811633E-2</v>
      </c>
      <c r="F130" s="75">
        <f t="shared" si="14"/>
        <v>4.6960102332582687E-2</v>
      </c>
      <c r="G130" s="75">
        <f t="shared" si="14"/>
        <v>3.0048445342430299E-2</v>
      </c>
      <c r="H130" s="75">
        <f t="shared" si="14"/>
        <v>2.0888088595237685E-2</v>
      </c>
      <c r="I130" s="75">
        <f t="shared" si="14"/>
        <v>1.5379460649486074E-2</v>
      </c>
      <c r="J130" s="75">
        <f t="shared" si="14"/>
        <v>1.111109354092038E-2</v>
      </c>
      <c r="K130" s="75">
        <f t="shared" si="14"/>
        <v>8.8568852750875084E-3</v>
      </c>
      <c r="L130" s="81">
        <f t="shared" si="11"/>
        <v>2.2124477003536473E-2</v>
      </c>
    </row>
    <row r="131" spans="1:12" s="40" customFormat="1">
      <c r="A131" s="27" t="s">
        <v>33</v>
      </c>
      <c r="B131" s="74">
        <f t="shared" si="15"/>
        <v>2.1129308246301538E-2</v>
      </c>
      <c r="C131" s="74">
        <f t="shared" si="15"/>
        <v>3.8367332382617712E-2</v>
      </c>
      <c r="D131" s="74">
        <f t="shared" si="15"/>
        <v>-6.9049383297081256E-3</v>
      </c>
      <c r="E131" s="75">
        <f t="shared" si="14"/>
        <v>4.9110602915460155E-2</v>
      </c>
      <c r="F131" s="75">
        <f t="shared" si="14"/>
        <v>4.6922498339108172E-2</v>
      </c>
      <c r="G131" s="75">
        <f t="shared" si="14"/>
        <v>3.4834977206291355E-2</v>
      </c>
      <c r="H131" s="75">
        <f t="shared" si="14"/>
        <v>2.6369423939521741E-2</v>
      </c>
      <c r="I131" s="75">
        <f t="shared" si="14"/>
        <v>2.0448291188916896E-2</v>
      </c>
      <c r="J131" s="75">
        <f t="shared" si="14"/>
        <v>1.565788135666088E-2</v>
      </c>
      <c r="K131" s="75">
        <f t="shared" si="14"/>
        <v>1.2496427808678582E-2</v>
      </c>
      <c r="L131" s="81">
        <f t="shared" si="11"/>
        <v>2.6053990792547541E-2</v>
      </c>
    </row>
    <row r="132" spans="1:12" s="40" customFormat="1">
      <c r="A132" s="32"/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82"/>
    </row>
    <row r="133" spans="1:12" s="40" customFormat="1">
      <c r="A133" s="29" t="s">
        <v>34</v>
      </c>
      <c r="B133" s="71">
        <f t="shared" si="15"/>
        <v>3.4344381551021014E-2</v>
      </c>
      <c r="C133" s="71">
        <f t="shared" si="15"/>
        <v>4.0069883277884549E-2</v>
      </c>
      <c r="D133" s="71">
        <f>RATE(10, , -D39,E39)</f>
        <v>1.5627171646243332E-2</v>
      </c>
      <c r="E133" s="72">
        <f>RATE(5, ,-E39,F39)</f>
        <v>4.8940305347560997E-2</v>
      </c>
      <c r="F133" s="72">
        <f t="shared" ref="F133:K138" si="16">RATE(5, ,-F39,G39)</f>
        <v>3.6880859549798625E-2</v>
      </c>
      <c r="G133" s="72">
        <f t="shared" si="16"/>
        <v>1.9735943202679691E-2</v>
      </c>
      <c r="H133" s="72">
        <f t="shared" si="16"/>
        <v>1.5152170182815198E-2</v>
      </c>
      <c r="I133" s="72">
        <f t="shared" si="16"/>
        <v>1.0576667462673632E-2</v>
      </c>
      <c r="J133" s="72">
        <f t="shared" si="16"/>
        <v>7.9755921382332409E-3</v>
      </c>
      <c r="K133" s="72">
        <f t="shared" si="16"/>
        <v>6.8725556642361503E-3</v>
      </c>
      <c r="L133" s="80">
        <f t="shared" si="11"/>
        <v>1.61478901839677E-2</v>
      </c>
    </row>
    <row r="134" spans="1:12" s="40" customFormat="1">
      <c r="A134" s="27" t="s">
        <v>35</v>
      </c>
      <c r="B134" s="74">
        <f t="shared" si="15"/>
        <v>3.8317495553037664E-2</v>
      </c>
      <c r="C134" s="74">
        <f t="shared" si="15"/>
        <v>3.7774311840883756E-2</v>
      </c>
      <c r="D134" s="74">
        <f>RATE(10, , -D40,E40)</f>
        <v>1.8796115142447296E-2</v>
      </c>
      <c r="E134" s="75">
        <f>RATE(5, ,-E40,F40)</f>
        <v>4.7204260783471591E-2</v>
      </c>
      <c r="F134" s="75">
        <f t="shared" si="16"/>
        <v>3.9892684345327417E-2</v>
      </c>
      <c r="G134" s="75">
        <f t="shared" si="16"/>
        <v>2.1098499693028201E-2</v>
      </c>
      <c r="H134" s="75">
        <f t="shared" si="16"/>
        <v>1.5777215679312031E-2</v>
      </c>
      <c r="I134" s="75">
        <f t="shared" si="16"/>
        <v>1.1071233950260804E-2</v>
      </c>
      <c r="J134" s="75">
        <f t="shared" si="16"/>
        <v>8.3400995501284429E-3</v>
      </c>
      <c r="K134" s="75">
        <f t="shared" si="16"/>
        <v>7.1433478789746383E-3</v>
      </c>
      <c r="L134" s="81">
        <f t="shared" si="11"/>
        <v>1.7159637347167734E-2</v>
      </c>
    </row>
    <row r="135" spans="1:12" s="40" customFormat="1">
      <c r="A135" s="27" t="s">
        <v>36</v>
      </c>
      <c r="B135" s="74">
        <f t="shared" si="15"/>
        <v>4.1787409312571036E-2</v>
      </c>
      <c r="C135" s="74">
        <f t="shared" si="15"/>
        <v>4.1238637810813016E-2</v>
      </c>
      <c r="D135" s="74">
        <f>RATE(10, , -D41,E41)</f>
        <v>2.2340972017417523E-2</v>
      </c>
      <c r="E135" s="75">
        <f>RATE(5, ,-E41,F41)</f>
        <v>4.3935801664511998E-2</v>
      </c>
      <c r="F135" s="75">
        <f t="shared" si="16"/>
        <v>2.5168449306288209E-2</v>
      </c>
      <c r="G135" s="75">
        <f t="shared" si="16"/>
        <v>1.5398016253664557E-2</v>
      </c>
      <c r="H135" s="75">
        <f t="shared" si="16"/>
        <v>1.2765910561394686E-2</v>
      </c>
      <c r="I135" s="75">
        <f t="shared" si="16"/>
        <v>8.3015282076467304E-3</v>
      </c>
      <c r="J135" s="75">
        <f t="shared" si="16"/>
        <v>6.6968051029739715E-3</v>
      </c>
      <c r="K135" s="75">
        <f t="shared" si="16"/>
        <v>6.0387540603663746E-3</v>
      </c>
      <c r="L135" s="81">
        <f t="shared" si="11"/>
        <v>1.2373434949610469E-2</v>
      </c>
    </row>
    <row r="136" spans="1:12" s="40" customFormat="1">
      <c r="A136" s="27" t="s">
        <v>37</v>
      </c>
      <c r="B136" s="74">
        <f t="shared" si="15"/>
        <v>2.6980264124439393E-2</v>
      </c>
      <c r="C136" s="74">
        <f t="shared" si="15"/>
        <v>4.3060458778871012E-2</v>
      </c>
      <c r="D136" s="74">
        <f>RATE(10, , -D42,E42)</f>
        <v>8.7404314074491264E-3</v>
      </c>
      <c r="E136" s="75">
        <f>RATE(5, ,-E42,F42)</f>
        <v>5.3386727212850336E-2</v>
      </c>
      <c r="F136" s="75">
        <f t="shared" si="16"/>
        <v>3.6067757360940936E-2</v>
      </c>
      <c r="G136" s="75">
        <f t="shared" si="16"/>
        <v>1.8970812593690392E-2</v>
      </c>
      <c r="H136" s="75">
        <f t="shared" si="16"/>
        <v>1.4906138692004212E-2</v>
      </c>
      <c r="I136" s="75">
        <f t="shared" si="16"/>
        <v>1.0490658673873068E-2</v>
      </c>
      <c r="J136" s="75">
        <f t="shared" si="16"/>
        <v>7.7861518652626053E-3</v>
      </c>
      <c r="K136" s="75">
        <f t="shared" si="16"/>
        <v>6.694552270189569E-3</v>
      </c>
      <c r="L136" s="81">
        <f t="shared" si="11"/>
        <v>1.5770739617154576E-2</v>
      </c>
    </row>
    <row r="137" spans="1:12" s="40" customFormat="1">
      <c r="A137" s="32"/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82"/>
    </row>
    <row r="138" spans="1:12" s="40" customFormat="1" ht="13.5" thickBot="1">
      <c r="A138" s="30" t="s">
        <v>38</v>
      </c>
      <c r="B138" s="83">
        <f t="shared" si="15"/>
        <v>1.5106128257201536E-2</v>
      </c>
      <c r="C138" s="83">
        <f t="shared" si="15"/>
        <v>3.1276931966739349E-2</v>
      </c>
      <c r="D138" s="83">
        <f>RATE(10, , -D44,E44)</f>
        <v>1.9596576081709626E-2</v>
      </c>
      <c r="E138" s="84">
        <f>RATE(5, ,-E44,F44)</f>
        <v>5.6723102703417107E-2</v>
      </c>
      <c r="F138" s="84">
        <f t="shared" si="16"/>
        <v>3.0631355521107698E-2</v>
      </c>
      <c r="G138" s="84">
        <f t="shared" si="16"/>
        <v>1.7530386178189018E-2</v>
      </c>
      <c r="H138" s="84">
        <f t="shared" si="16"/>
        <v>1.4218428750160403E-2</v>
      </c>
      <c r="I138" s="84">
        <f t="shared" si="16"/>
        <v>9.7322084096782037E-3</v>
      </c>
      <c r="J138" s="84">
        <f t="shared" si="16"/>
        <v>7.4280651843090005E-3</v>
      </c>
      <c r="K138" s="84">
        <f t="shared" si="16"/>
        <v>6.7411076711064643E-3</v>
      </c>
      <c r="L138" s="85">
        <f t="shared" si="11"/>
        <v>1.4347388772921124E-2</v>
      </c>
    </row>
    <row r="139" spans="1:12">
      <c r="A139"/>
      <c r="B139" s="86"/>
      <c r="C139" s="86"/>
      <c r="D139" s="86"/>
      <c r="E139" s="86"/>
      <c r="F139" s="86"/>
      <c r="G139" s="86"/>
      <c r="H139" s="86"/>
      <c r="I139" s="86"/>
      <c r="J139" s="86"/>
      <c r="K139" s="86"/>
      <c r="L139" s="86"/>
    </row>
    <row r="140" spans="1:12">
      <c r="A140"/>
      <c r="B140" s="86"/>
      <c r="C140" s="86"/>
      <c r="D140" s="86"/>
      <c r="E140" s="86"/>
      <c r="F140" s="86"/>
      <c r="G140" s="86"/>
      <c r="H140" s="86"/>
      <c r="I140" s="86"/>
      <c r="J140" s="86"/>
      <c r="K140" s="86"/>
      <c r="L140" s="86"/>
    </row>
    <row r="141" spans="1:12">
      <c r="A141"/>
      <c r="B141"/>
      <c r="C141"/>
    </row>
    <row r="142" spans="1:12">
      <c r="A142"/>
      <c r="B142"/>
      <c r="C142"/>
    </row>
    <row r="143" spans="1:12">
      <c r="A143"/>
      <c r="B143"/>
      <c r="C143"/>
    </row>
    <row r="144" spans="1:12">
      <c r="A144"/>
      <c r="B144"/>
      <c r="C144"/>
    </row>
    <row r="145" spans="1:3">
      <c r="A145"/>
      <c r="B145"/>
      <c r="C145"/>
    </row>
    <row r="146" spans="1:3">
      <c r="A146"/>
      <c r="B146"/>
      <c r="C146"/>
    </row>
    <row r="147" spans="1:3">
      <c r="A147"/>
      <c r="B147"/>
      <c r="C147"/>
    </row>
    <row r="148" spans="1:3">
      <c r="A148"/>
      <c r="B148"/>
      <c r="C148"/>
    </row>
    <row r="149" spans="1:3">
      <c r="A149"/>
      <c r="B149"/>
      <c r="C149"/>
    </row>
    <row r="150" spans="1:3">
      <c r="A150"/>
      <c r="B150"/>
      <c r="C150"/>
    </row>
    <row r="151" spans="1:3">
      <c r="A151"/>
      <c r="B151"/>
      <c r="C151"/>
    </row>
    <row r="152" spans="1:3">
      <c r="A152"/>
      <c r="B152"/>
      <c r="C152"/>
    </row>
    <row r="153" spans="1:3">
      <c r="A153"/>
      <c r="B153"/>
      <c r="C153"/>
    </row>
    <row r="154" spans="1:3">
      <c r="A154"/>
      <c r="B154"/>
      <c r="C154"/>
    </row>
    <row r="155" spans="1:3">
      <c r="A155"/>
      <c r="B155"/>
      <c r="C155"/>
    </row>
    <row r="156" spans="1:3">
      <c r="A156"/>
      <c r="B156"/>
      <c r="C156"/>
    </row>
    <row r="157" spans="1:3">
      <c r="A157"/>
      <c r="B157"/>
      <c r="C157"/>
    </row>
    <row r="158" spans="1:3">
      <c r="A158"/>
      <c r="B158"/>
      <c r="C158"/>
    </row>
    <row r="159" spans="1:3">
      <c r="A159"/>
      <c r="B159"/>
      <c r="C159"/>
    </row>
    <row r="160" spans="1:3">
      <c r="A160"/>
      <c r="B160"/>
      <c r="C160"/>
    </row>
    <row r="161" spans="1:3">
      <c r="A161"/>
      <c r="B161"/>
      <c r="C161"/>
    </row>
    <row r="162" spans="1:3">
      <c r="A162"/>
      <c r="B162"/>
      <c r="C162"/>
    </row>
    <row r="163" spans="1:3">
      <c r="A163"/>
      <c r="B163"/>
      <c r="C163"/>
    </row>
    <row r="164" spans="1:3">
      <c r="A164"/>
      <c r="B164"/>
      <c r="C164"/>
    </row>
    <row r="165" spans="1:3">
      <c r="A165"/>
      <c r="B165"/>
      <c r="C165"/>
    </row>
    <row r="166" spans="1:3">
      <c r="A166"/>
      <c r="B166"/>
      <c r="C166"/>
    </row>
    <row r="167" spans="1:3">
      <c r="A167"/>
      <c r="B167"/>
      <c r="C167"/>
    </row>
    <row r="168" spans="1:3">
      <c r="A168"/>
      <c r="B168"/>
      <c r="C168"/>
    </row>
    <row r="169" spans="1:3">
      <c r="A169"/>
      <c r="B169"/>
      <c r="C169"/>
    </row>
    <row r="170" spans="1:3">
      <c r="A170"/>
      <c r="B170"/>
      <c r="C170"/>
    </row>
    <row r="171" spans="1:3">
      <c r="A171"/>
      <c r="B171"/>
      <c r="C171"/>
    </row>
    <row r="172" spans="1:3">
      <c r="A172"/>
      <c r="B172"/>
      <c r="C172"/>
    </row>
    <row r="173" spans="1:3">
      <c r="A173"/>
      <c r="B173"/>
      <c r="C173"/>
    </row>
    <row r="174" spans="1:3">
      <c r="A174"/>
      <c r="B174"/>
      <c r="C174"/>
    </row>
    <row r="175" spans="1:3">
      <c r="A175"/>
      <c r="B175"/>
      <c r="C175"/>
    </row>
    <row r="176" spans="1:3">
      <c r="A176"/>
      <c r="B176"/>
      <c r="C176"/>
    </row>
    <row r="177" spans="1:3">
      <c r="A177"/>
      <c r="B177"/>
      <c r="C177"/>
    </row>
    <row r="178" spans="1:3">
      <c r="A178"/>
      <c r="B178"/>
      <c r="C178"/>
    </row>
    <row r="179" spans="1:3">
      <c r="A179"/>
      <c r="B179"/>
      <c r="C179"/>
    </row>
    <row r="180" spans="1:3">
      <c r="A180"/>
      <c r="B180"/>
      <c r="C180"/>
    </row>
    <row r="181" spans="1:3">
      <c r="A181"/>
      <c r="B181"/>
      <c r="C181"/>
    </row>
    <row r="182" spans="1:3">
      <c r="A182"/>
      <c r="B182"/>
      <c r="C182"/>
    </row>
    <row r="183" spans="1:3">
      <c r="A183"/>
      <c r="B183"/>
      <c r="C183"/>
    </row>
    <row r="184" spans="1:3">
      <c r="A184"/>
      <c r="B184"/>
      <c r="C184"/>
    </row>
    <row r="185" spans="1:3">
      <c r="A185"/>
      <c r="B185"/>
      <c r="C185"/>
    </row>
    <row r="186" spans="1:3">
      <c r="A186"/>
      <c r="B186"/>
      <c r="C186"/>
    </row>
    <row r="187" spans="1:3">
      <c r="A187"/>
      <c r="B187"/>
      <c r="C187"/>
    </row>
    <row r="188" spans="1:3">
      <c r="A188"/>
      <c r="B188"/>
      <c r="C188"/>
    </row>
    <row r="189" spans="1:3">
      <c r="A189"/>
      <c r="B189"/>
      <c r="C189"/>
    </row>
    <row r="190" spans="1:3">
      <c r="A190"/>
      <c r="B190"/>
      <c r="C190"/>
    </row>
    <row r="191" spans="1:3">
      <c r="A191"/>
      <c r="B191"/>
      <c r="C191"/>
    </row>
    <row r="192" spans="1:3">
      <c r="A192"/>
      <c r="B192"/>
      <c r="C192"/>
    </row>
    <row r="193" spans="1:3">
      <c r="A193"/>
      <c r="B193"/>
      <c r="C193"/>
    </row>
    <row r="194" spans="1:3">
      <c r="A194"/>
      <c r="B194"/>
      <c r="C194"/>
    </row>
    <row r="195" spans="1:3">
      <c r="A195"/>
      <c r="B195"/>
      <c r="C195"/>
    </row>
    <row r="196" spans="1:3">
      <c r="A196"/>
      <c r="B196"/>
      <c r="C196"/>
    </row>
    <row r="197" spans="1:3">
      <c r="A197"/>
      <c r="B197"/>
      <c r="C197"/>
    </row>
    <row r="198" spans="1:3">
      <c r="A198"/>
      <c r="B198"/>
      <c r="C198"/>
    </row>
    <row r="199" spans="1:3">
      <c r="A199"/>
      <c r="B199"/>
      <c r="C199"/>
    </row>
    <row r="200" spans="1:3">
      <c r="A200"/>
      <c r="B200"/>
      <c r="C200"/>
    </row>
    <row r="201" spans="1:3">
      <c r="A201"/>
      <c r="B201"/>
      <c r="C201"/>
    </row>
    <row r="202" spans="1:3">
      <c r="A202"/>
      <c r="B202"/>
      <c r="C202"/>
    </row>
    <row r="203" spans="1:3">
      <c r="A203"/>
      <c r="B203"/>
      <c r="C203"/>
    </row>
    <row r="204" spans="1:3">
      <c r="A204"/>
      <c r="B204"/>
      <c r="C204"/>
    </row>
    <row r="205" spans="1:3">
      <c r="A205"/>
      <c r="B205"/>
      <c r="C205"/>
    </row>
    <row r="206" spans="1:3">
      <c r="A206"/>
      <c r="B206"/>
      <c r="C206"/>
    </row>
    <row r="207" spans="1:3">
      <c r="A207"/>
      <c r="B207"/>
      <c r="C207"/>
    </row>
    <row r="208" spans="1:3">
      <c r="A208"/>
      <c r="B208"/>
      <c r="C208"/>
    </row>
    <row r="209" spans="1:3">
      <c r="A209"/>
      <c r="B209"/>
      <c r="C209"/>
    </row>
    <row r="210" spans="1:3">
      <c r="A210"/>
      <c r="B210"/>
      <c r="C210"/>
    </row>
    <row r="211" spans="1:3">
      <c r="A211"/>
      <c r="B211"/>
      <c r="C211"/>
    </row>
    <row r="212" spans="1:3">
      <c r="A212"/>
      <c r="B212"/>
      <c r="C212"/>
    </row>
    <row r="213" spans="1:3">
      <c r="A213"/>
      <c r="B213"/>
      <c r="C213"/>
    </row>
    <row r="214" spans="1:3">
      <c r="A214"/>
      <c r="B214"/>
      <c r="C214"/>
    </row>
    <row r="215" spans="1:3">
      <c r="A215"/>
      <c r="B215"/>
      <c r="C215"/>
    </row>
    <row r="216" spans="1:3">
      <c r="A216"/>
      <c r="B216"/>
      <c r="C216"/>
    </row>
    <row r="217" spans="1:3">
      <c r="A217"/>
      <c r="B217"/>
      <c r="C217"/>
    </row>
    <row r="218" spans="1:3">
      <c r="A218"/>
      <c r="B218"/>
      <c r="C218"/>
    </row>
    <row r="219" spans="1:3">
      <c r="A219"/>
      <c r="B219"/>
      <c r="C219"/>
    </row>
    <row r="220" spans="1:3">
      <c r="A220"/>
      <c r="B220"/>
      <c r="C220"/>
    </row>
    <row r="221" spans="1:3">
      <c r="A221"/>
      <c r="B221"/>
      <c r="C221"/>
    </row>
    <row r="222" spans="1:3">
      <c r="A222"/>
      <c r="B222"/>
      <c r="C222"/>
    </row>
    <row r="223" spans="1:3">
      <c r="A223"/>
      <c r="B223"/>
      <c r="C223"/>
    </row>
    <row r="224" spans="1:3">
      <c r="A224"/>
      <c r="B224"/>
      <c r="C224"/>
    </row>
    <row r="225" spans="1:3">
      <c r="A225"/>
      <c r="B225"/>
      <c r="C225"/>
    </row>
    <row r="226" spans="1:3">
      <c r="A226"/>
      <c r="B226"/>
      <c r="C226"/>
    </row>
    <row r="227" spans="1:3">
      <c r="A227"/>
      <c r="B227"/>
      <c r="C227"/>
    </row>
    <row r="228" spans="1:3">
      <c r="A228"/>
      <c r="B228"/>
      <c r="C228"/>
    </row>
    <row r="229" spans="1:3">
      <c r="A229"/>
      <c r="B229"/>
      <c r="C229"/>
    </row>
    <row r="230" spans="1:3">
      <c r="A230"/>
      <c r="B230"/>
      <c r="C230"/>
    </row>
    <row r="231" spans="1:3">
      <c r="A231"/>
      <c r="B231"/>
      <c r="C231"/>
    </row>
    <row r="232" spans="1:3">
      <c r="A232"/>
      <c r="B232"/>
      <c r="C232"/>
    </row>
    <row r="233" spans="1:3">
      <c r="A233"/>
      <c r="B233"/>
      <c r="C233"/>
    </row>
    <row r="234" spans="1:3">
      <c r="A234"/>
      <c r="B234"/>
      <c r="C234"/>
    </row>
    <row r="235" spans="1:3">
      <c r="A235"/>
      <c r="B235"/>
      <c r="C235"/>
    </row>
    <row r="236" spans="1:3">
      <c r="A236"/>
      <c r="B236"/>
      <c r="C236"/>
    </row>
    <row r="237" spans="1:3">
      <c r="A237"/>
      <c r="B237"/>
      <c r="C237"/>
    </row>
    <row r="238" spans="1:3">
      <c r="A238"/>
      <c r="B238"/>
      <c r="C238"/>
    </row>
    <row r="239" spans="1:3">
      <c r="A239"/>
      <c r="B239"/>
      <c r="C239"/>
    </row>
    <row r="240" spans="1:3">
      <c r="A240"/>
      <c r="B240"/>
      <c r="C240"/>
    </row>
    <row r="241" spans="1:3">
      <c r="A241"/>
      <c r="B241"/>
      <c r="C241"/>
    </row>
    <row r="242" spans="1:3">
      <c r="A242"/>
      <c r="B242"/>
      <c r="C242"/>
    </row>
    <row r="243" spans="1:3">
      <c r="A243"/>
      <c r="B243"/>
      <c r="C243"/>
    </row>
    <row r="244" spans="1:3">
      <c r="A244"/>
      <c r="B244"/>
      <c r="C244"/>
    </row>
    <row r="245" spans="1:3">
      <c r="A245"/>
      <c r="B245"/>
      <c r="C245"/>
    </row>
    <row r="246" spans="1:3">
      <c r="A246"/>
      <c r="B246"/>
      <c r="C246"/>
    </row>
    <row r="247" spans="1:3">
      <c r="A247"/>
      <c r="B247"/>
      <c r="C247"/>
    </row>
    <row r="248" spans="1:3">
      <c r="A248"/>
      <c r="B248"/>
      <c r="C248"/>
    </row>
    <row r="249" spans="1:3">
      <c r="A249"/>
      <c r="B249"/>
      <c r="C249"/>
    </row>
    <row r="250" spans="1:3">
      <c r="A250"/>
      <c r="B250"/>
      <c r="C250"/>
    </row>
    <row r="251" spans="1:3">
      <c r="A251"/>
      <c r="B251"/>
      <c r="C251"/>
    </row>
    <row r="252" spans="1:3">
      <c r="A252"/>
      <c r="B252"/>
      <c r="C252"/>
    </row>
    <row r="253" spans="1:3">
      <c r="A253"/>
      <c r="B253"/>
      <c r="C253"/>
    </row>
    <row r="254" spans="1:3">
      <c r="A254"/>
      <c r="B254"/>
      <c r="C254"/>
    </row>
    <row r="255" spans="1:3">
      <c r="A255"/>
      <c r="B255"/>
      <c r="C255"/>
    </row>
    <row r="256" spans="1:3">
      <c r="A256"/>
      <c r="B256"/>
      <c r="C256"/>
    </row>
    <row r="257" spans="1:3">
      <c r="A257"/>
      <c r="B257"/>
      <c r="C257"/>
    </row>
    <row r="258" spans="1:3">
      <c r="A258"/>
      <c r="B258"/>
      <c r="C258"/>
    </row>
    <row r="259" spans="1:3">
      <c r="A259"/>
      <c r="B259"/>
      <c r="C259"/>
    </row>
    <row r="260" spans="1:3">
      <c r="A260"/>
      <c r="B260"/>
      <c r="C260"/>
    </row>
    <row r="261" spans="1:3">
      <c r="A261"/>
      <c r="B261"/>
      <c r="C261"/>
    </row>
    <row r="262" spans="1:3">
      <c r="A262"/>
      <c r="B262"/>
      <c r="C262"/>
    </row>
    <row r="263" spans="1:3">
      <c r="A263"/>
      <c r="B263"/>
      <c r="C263"/>
    </row>
    <row r="264" spans="1:3">
      <c r="A264"/>
      <c r="B264"/>
      <c r="C264"/>
    </row>
    <row r="265" spans="1:3">
      <c r="A265"/>
      <c r="B265"/>
      <c r="C265"/>
    </row>
    <row r="266" spans="1:3">
      <c r="A266"/>
      <c r="B266"/>
      <c r="C266"/>
    </row>
    <row r="267" spans="1:3">
      <c r="A267"/>
      <c r="B267"/>
      <c r="C267"/>
    </row>
    <row r="268" spans="1:3">
      <c r="A268"/>
      <c r="B268"/>
      <c r="C268"/>
    </row>
    <row r="269" spans="1:3">
      <c r="A269"/>
      <c r="B269"/>
      <c r="C269"/>
    </row>
    <row r="270" spans="1:3">
      <c r="A270"/>
      <c r="B270"/>
      <c r="C270"/>
    </row>
    <row r="271" spans="1:3">
      <c r="A271"/>
      <c r="B271"/>
      <c r="C271"/>
    </row>
    <row r="272" spans="1:3">
      <c r="A272"/>
      <c r="B272"/>
      <c r="C272"/>
    </row>
    <row r="273" spans="1:3">
      <c r="A273"/>
      <c r="B273"/>
      <c r="C273"/>
    </row>
    <row r="274" spans="1:3">
      <c r="A274"/>
      <c r="B274"/>
      <c r="C274"/>
    </row>
    <row r="275" spans="1:3">
      <c r="A275"/>
      <c r="B275"/>
      <c r="C275"/>
    </row>
    <row r="276" spans="1:3">
      <c r="A276"/>
      <c r="B276"/>
      <c r="C276"/>
    </row>
    <row r="277" spans="1:3">
      <c r="A277"/>
      <c r="B277"/>
      <c r="C277"/>
    </row>
    <row r="278" spans="1:3">
      <c r="A278"/>
      <c r="B278"/>
      <c r="C278"/>
    </row>
    <row r="279" spans="1:3">
      <c r="A279"/>
      <c r="B279"/>
      <c r="C279"/>
    </row>
    <row r="280" spans="1:3">
      <c r="A280"/>
      <c r="B280"/>
      <c r="C280"/>
    </row>
    <row r="281" spans="1:3">
      <c r="A281"/>
      <c r="B281"/>
      <c r="C281"/>
    </row>
    <row r="282" spans="1:3">
      <c r="A282"/>
      <c r="B282"/>
      <c r="C282"/>
    </row>
    <row r="283" spans="1:3">
      <c r="A283"/>
      <c r="B283"/>
      <c r="C283"/>
    </row>
    <row r="284" spans="1:3">
      <c r="A284"/>
      <c r="B284"/>
      <c r="C284"/>
    </row>
    <row r="285" spans="1:3">
      <c r="A285"/>
      <c r="B285"/>
      <c r="C285"/>
    </row>
    <row r="286" spans="1:3">
      <c r="A286"/>
      <c r="B286"/>
      <c r="C286"/>
    </row>
    <row r="287" spans="1:3">
      <c r="A287"/>
      <c r="B287"/>
      <c r="C287"/>
    </row>
    <row r="288" spans="1:3">
      <c r="A288"/>
      <c r="B288"/>
      <c r="C288"/>
    </row>
    <row r="289" spans="1:3">
      <c r="A289"/>
      <c r="B289"/>
      <c r="C289"/>
    </row>
    <row r="290" spans="1:3">
      <c r="A290"/>
      <c r="B290"/>
      <c r="C290"/>
    </row>
    <row r="291" spans="1:3">
      <c r="A291"/>
      <c r="B291"/>
      <c r="C291"/>
    </row>
    <row r="292" spans="1:3">
      <c r="A292"/>
      <c r="B292"/>
      <c r="C292"/>
    </row>
    <row r="293" spans="1:3">
      <c r="A293"/>
      <c r="B293"/>
      <c r="C293"/>
    </row>
    <row r="294" spans="1:3">
      <c r="A294"/>
      <c r="B294"/>
      <c r="C294"/>
    </row>
    <row r="295" spans="1:3">
      <c r="A295"/>
      <c r="B295"/>
      <c r="C295"/>
    </row>
    <row r="296" spans="1:3">
      <c r="A296"/>
      <c r="B296"/>
      <c r="C296"/>
    </row>
    <row r="297" spans="1:3">
      <c r="A297"/>
      <c r="B297"/>
      <c r="C297"/>
    </row>
    <row r="298" spans="1:3">
      <c r="A298"/>
      <c r="B298"/>
      <c r="C298"/>
    </row>
    <row r="299" spans="1:3">
      <c r="A299"/>
      <c r="B299"/>
      <c r="C299"/>
    </row>
    <row r="300" spans="1:3">
      <c r="A300"/>
      <c r="B300"/>
      <c r="C300"/>
    </row>
    <row r="301" spans="1:3">
      <c r="A301"/>
      <c r="B301"/>
      <c r="C301"/>
    </row>
    <row r="302" spans="1:3">
      <c r="A302"/>
      <c r="B302"/>
      <c r="C302"/>
    </row>
    <row r="303" spans="1:3">
      <c r="A303"/>
      <c r="B303"/>
      <c r="C303"/>
    </row>
    <row r="304" spans="1:3">
      <c r="A304"/>
      <c r="B304"/>
      <c r="C304"/>
    </row>
    <row r="305" spans="1:3">
      <c r="A305"/>
      <c r="B305"/>
      <c r="C305"/>
    </row>
    <row r="306" spans="1:3">
      <c r="A306"/>
      <c r="B306"/>
      <c r="C306"/>
    </row>
    <row r="307" spans="1:3">
      <c r="A307"/>
      <c r="B307"/>
      <c r="C307"/>
    </row>
    <row r="308" spans="1:3">
      <c r="A308"/>
      <c r="B308"/>
      <c r="C308"/>
    </row>
    <row r="309" spans="1:3">
      <c r="A309"/>
      <c r="B309"/>
      <c r="C309"/>
    </row>
    <row r="310" spans="1:3">
      <c r="A310"/>
      <c r="B310"/>
      <c r="C310"/>
    </row>
    <row r="311" spans="1:3">
      <c r="A311"/>
      <c r="B311"/>
      <c r="C311"/>
    </row>
    <row r="312" spans="1:3">
      <c r="A312"/>
      <c r="B312"/>
      <c r="C312"/>
    </row>
    <row r="313" spans="1:3">
      <c r="A313"/>
      <c r="B313"/>
      <c r="C313"/>
    </row>
    <row r="314" spans="1:3">
      <c r="A314"/>
      <c r="B314"/>
      <c r="C314"/>
    </row>
    <row r="315" spans="1:3">
      <c r="A315"/>
      <c r="B315"/>
      <c r="C315"/>
    </row>
    <row r="316" spans="1:3">
      <c r="A316"/>
      <c r="B316"/>
      <c r="C316"/>
    </row>
    <row r="317" spans="1:3">
      <c r="A317"/>
      <c r="B317"/>
      <c r="C317"/>
    </row>
    <row r="318" spans="1:3">
      <c r="A318"/>
      <c r="B318"/>
      <c r="C318"/>
    </row>
    <row r="319" spans="1:3">
      <c r="A319"/>
      <c r="B319"/>
      <c r="C319"/>
    </row>
    <row r="320" spans="1:3">
      <c r="A320"/>
      <c r="B320"/>
      <c r="C320"/>
    </row>
    <row r="321" spans="1:3">
      <c r="A321"/>
      <c r="B321"/>
      <c r="C321"/>
    </row>
    <row r="322" spans="1:3">
      <c r="A322"/>
      <c r="B322"/>
      <c r="C322"/>
    </row>
    <row r="323" spans="1:3">
      <c r="A323"/>
      <c r="B323"/>
      <c r="C323"/>
    </row>
    <row r="324" spans="1:3">
      <c r="A324"/>
      <c r="B324"/>
      <c r="C324"/>
    </row>
    <row r="325" spans="1:3">
      <c r="A325"/>
      <c r="B325"/>
      <c r="C325"/>
    </row>
    <row r="326" spans="1:3">
      <c r="A326"/>
      <c r="B326"/>
      <c r="C326"/>
    </row>
    <row r="327" spans="1:3">
      <c r="A327"/>
      <c r="B327"/>
      <c r="C327"/>
    </row>
    <row r="328" spans="1:3">
      <c r="A328"/>
      <c r="B328"/>
      <c r="C328"/>
    </row>
    <row r="329" spans="1:3">
      <c r="A329"/>
      <c r="B329"/>
      <c r="C329"/>
    </row>
    <row r="330" spans="1:3">
      <c r="A330"/>
      <c r="B330"/>
      <c r="C330"/>
    </row>
    <row r="331" spans="1:3">
      <c r="A331"/>
      <c r="B331"/>
      <c r="C331"/>
    </row>
    <row r="332" spans="1:3">
      <c r="A332"/>
      <c r="B332"/>
      <c r="C332"/>
    </row>
    <row r="333" spans="1:3">
      <c r="A333"/>
      <c r="B333"/>
      <c r="C333"/>
    </row>
    <row r="334" spans="1:3">
      <c r="A334"/>
      <c r="B334"/>
      <c r="C334"/>
    </row>
    <row r="335" spans="1:3">
      <c r="A335"/>
      <c r="B335"/>
      <c r="C335"/>
    </row>
    <row r="336" spans="1:3">
      <c r="A336"/>
      <c r="B336"/>
      <c r="C336"/>
    </row>
    <row r="337" spans="1:3">
      <c r="A337"/>
      <c r="B337"/>
      <c r="C337"/>
    </row>
    <row r="338" spans="1:3">
      <c r="A338"/>
      <c r="B338"/>
      <c r="C338"/>
    </row>
    <row r="339" spans="1:3">
      <c r="A339"/>
      <c r="B339"/>
      <c r="C339"/>
    </row>
    <row r="340" spans="1:3">
      <c r="A340"/>
      <c r="B340"/>
      <c r="C340"/>
    </row>
    <row r="341" spans="1:3">
      <c r="A341"/>
      <c r="B341"/>
      <c r="C341"/>
    </row>
    <row r="342" spans="1:3">
      <c r="A342"/>
      <c r="B342"/>
      <c r="C342"/>
    </row>
    <row r="343" spans="1:3">
      <c r="A343"/>
      <c r="B343"/>
      <c r="C343"/>
    </row>
    <row r="344" spans="1:3">
      <c r="A344"/>
      <c r="B344"/>
      <c r="C344"/>
    </row>
    <row r="345" spans="1:3">
      <c r="A345"/>
      <c r="B345"/>
      <c r="C345"/>
    </row>
    <row r="346" spans="1:3">
      <c r="A346"/>
      <c r="B346"/>
      <c r="C346"/>
    </row>
    <row r="347" spans="1:3">
      <c r="A347"/>
      <c r="B347"/>
      <c r="C347"/>
    </row>
    <row r="348" spans="1:3">
      <c r="A348"/>
      <c r="B348"/>
      <c r="C348"/>
    </row>
    <row r="349" spans="1:3">
      <c r="A349"/>
      <c r="B349"/>
      <c r="C349"/>
    </row>
    <row r="350" spans="1:3">
      <c r="A350"/>
      <c r="B350"/>
      <c r="C350"/>
    </row>
    <row r="351" spans="1:3">
      <c r="A351"/>
      <c r="B351"/>
      <c r="C351"/>
    </row>
    <row r="352" spans="1:3">
      <c r="A352"/>
      <c r="B352"/>
      <c r="C352"/>
    </row>
    <row r="353" spans="1:3">
      <c r="A353"/>
      <c r="B353"/>
      <c r="C353"/>
    </row>
    <row r="354" spans="1:3">
      <c r="A354"/>
      <c r="B354"/>
      <c r="C354"/>
    </row>
    <row r="355" spans="1:3">
      <c r="A355"/>
      <c r="B355"/>
      <c r="C355"/>
    </row>
    <row r="356" spans="1:3">
      <c r="A356"/>
      <c r="B356"/>
      <c r="C356"/>
    </row>
    <row r="357" spans="1:3">
      <c r="A357"/>
      <c r="B357"/>
      <c r="C357"/>
    </row>
    <row r="358" spans="1:3">
      <c r="A358"/>
      <c r="B358"/>
      <c r="C358"/>
    </row>
    <row r="359" spans="1:3">
      <c r="A359"/>
      <c r="B359"/>
      <c r="C359"/>
    </row>
    <row r="360" spans="1:3">
      <c r="A360"/>
      <c r="B360"/>
      <c r="C360"/>
    </row>
    <row r="361" spans="1:3">
      <c r="A361"/>
      <c r="B361"/>
      <c r="C361"/>
    </row>
    <row r="362" spans="1:3">
      <c r="A362"/>
      <c r="B362"/>
      <c r="C362"/>
    </row>
    <row r="363" spans="1:3">
      <c r="A363"/>
      <c r="B363"/>
      <c r="C363"/>
    </row>
    <row r="364" spans="1:3">
      <c r="A364"/>
      <c r="B364"/>
      <c r="C364"/>
    </row>
    <row r="365" spans="1:3">
      <c r="A365"/>
      <c r="B365"/>
      <c r="C365"/>
    </row>
    <row r="366" spans="1:3">
      <c r="A366"/>
      <c r="B366"/>
      <c r="C366"/>
    </row>
    <row r="367" spans="1:3">
      <c r="A367"/>
      <c r="B367"/>
      <c r="C367"/>
    </row>
    <row r="368" spans="1:3">
      <c r="A368"/>
      <c r="B368"/>
      <c r="C368"/>
    </row>
    <row r="369" spans="1:3">
      <c r="A369"/>
      <c r="B369"/>
      <c r="C369"/>
    </row>
    <row r="370" spans="1:3">
      <c r="A370"/>
      <c r="B370"/>
      <c r="C370"/>
    </row>
    <row r="371" spans="1:3">
      <c r="A371"/>
      <c r="B371"/>
      <c r="C371"/>
    </row>
    <row r="372" spans="1:3">
      <c r="A372"/>
      <c r="B372"/>
      <c r="C372"/>
    </row>
    <row r="373" spans="1:3">
      <c r="A373"/>
      <c r="B373"/>
      <c r="C373"/>
    </row>
    <row r="374" spans="1:3">
      <c r="A374"/>
      <c r="B374"/>
      <c r="C374"/>
    </row>
    <row r="375" spans="1:3">
      <c r="A375"/>
      <c r="B375"/>
      <c r="C375"/>
    </row>
    <row r="376" spans="1:3">
      <c r="A376"/>
      <c r="B376"/>
      <c r="C376"/>
    </row>
    <row r="377" spans="1:3">
      <c r="A377"/>
      <c r="B377"/>
      <c r="C377"/>
    </row>
    <row r="378" spans="1:3">
      <c r="A378"/>
      <c r="B378"/>
      <c r="C378"/>
    </row>
    <row r="379" spans="1:3">
      <c r="A379"/>
      <c r="B379"/>
      <c r="C379"/>
    </row>
    <row r="380" spans="1:3">
      <c r="A380"/>
      <c r="B380"/>
      <c r="C380"/>
    </row>
    <row r="381" spans="1:3">
      <c r="A381"/>
      <c r="B381"/>
      <c r="C381"/>
    </row>
    <row r="382" spans="1:3">
      <c r="A382"/>
      <c r="B382"/>
      <c r="C382"/>
    </row>
    <row r="383" spans="1:3">
      <c r="A383"/>
      <c r="B383"/>
      <c r="C383"/>
    </row>
    <row r="384" spans="1:3">
      <c r="A384"/>
      <c r="B384"/>
      <c r="C384"/>
    </row>
    <row r="385" spans="1:3">
      <c r="A385"/>
      <c r="B385"/>
      <c r="C385"/>
    </row>
    <row r="386" spans="1:3">
      <c r="A386"/>
      <c r="B386"/>
      <c r="C386"/>
    </row>
    <row r="387" spans="1:3">
      <c r="A387"/>
      <c r="B387"/>
      <c r="C387"/>
    </row>
    <row r="388" spans="1:3">
      <c r="A388"/>
      <c r="B388"/>
      <c r="C388"/>
    </row>
    <row r="389" spans="1:3">
      <c r="A389"/>
      <c r="B389"/>
      <c r="C389"/>
    </row>
    <row r="390" spans="1:3">
      <c r="A390"/>
      <c r="B390"/>
      <c r="C390"/>
    </row>
    <row r="391" spans="1:3">
      <c r="A391"/>
      <c r="B391"/>
      <c r="C391"/>
    </row>
    <row r="392" spans="1:3">
      <c r="A392"/>
      <c r="B392"/>
      <c r="C392"/>
    </row>
    <row r="393" spans="1:3">
      <c r="A393"/>
      <c r="B393"/>
      <c r="C393"/>
    </row>
    <row r="394" spans="1:3">
      <c r="A394"/>
      <c r="B394"/>
      <c r="C394"/>
    </row>
    <row r="395" spans="1:3">
      <c r="A395"/>
      <c r="B395"/>
      <c r="C395"/>
    </row>
    <row r="396" spans="1:3">
      <c r="A396"/>
      <c r="B396"/>
      <c r="C396"/>
    </row>
    <row r="397" spans="1:3">
      <c r="A397"/>
      <c r="B397"/>
      <c r="C397"/>
    </row>
    <row r="398" spans="1:3">
      <c r="A398"/>
      <c r="B398"/>
      <c r="C398"/>
    </row>
    <row r="399" spans="1:3">
      <c r="A399"/>
      <c r="B399"/>
      <c r="C399"/>
    </row>
    <row r="400" spans="1:3">
      <c r="A400"/>
      <c r="B400"/>
      <c r="C400"/>
    </row>
    <row r="401" spans="1:3">
      <c r="A401"/>
      <c r="B401"/>
      <c r="C401"/>
    </row>
    <row r="402" spans="1:3">
      <c r="A402"/>
      <c r="B402"/>
      <c r="C402"/>
    </row>
    <row r="403" spans="1:3">
      <c r="A403"/>
      <c r="B403"/>
      <c r="C403"/>
    </row>
    <row r="404" spans="1:3">
      <c r="A404"/>
      <c r="B404"/>
      <c r="C404"/>
    </row>
    <row r="405" spans="1:3">
      <c r="A405"/>
      <c r="B405"/>
      <c r="C405"/>
    </row>
    <row r="406" spans="1:3">
      <c r="A406"/>
      <c r="B406"/>
      <c r="C406"/>
    </row>
    <row r="407" spans="1:3">
      <c r="A407"/>
      <c r="B407"/>
      <c r="C407"/>
    </row>
    <row r="408" spans="1:3">
      <c r="A408"/>
      <c r="B408"/>
      <c r="C408"/>
    </row>
    <row r="409" spans="1:3">
      <c r="A409"/>
      <c r="B409"/>
      <c r="C409"/>
    </row>
    <row r="410" spans="1:3">
      <c r="A410"/>
      <c r="B410"/>
      <c r="C410"/>
    </row>
    <row r="411" spans="1:3">
      <c r="A411"/>
      <c r="B411"/>
      <c r="C411"/>
    </row>
    <row r="412" spans="1:3">
      <c r="A412"/>
      <c r="B412"/>
      <c r="C412"/>
    </row>
    <row r="413" spans="1:3">
      <c r="A413"/>
      <c r="B413"/>
      <c r="C413"/>
    </row>
    <row r="414" spans="1:3">
      <c r="A414"/>
      <c r="B414"/>
      <c r="C414"/>
    </row>
    <row r="415" spans="1:3">
      <c r="A415"/>
      <c r="B415"/>
      <c r="C415"/>
    </row>
    <row r="416" spans="1:3">
      <c r="A416"/>
      <c r="B416"/>
      <c r="C416"/>
    </row>
    <row r="417" spans="1:3">
      <c r="A417"/>
      <c r="B417"/>
      <c r="C417"/>
    </row>
    <row r="418" spans="1:3">
      <c r="A418"/>
      <c r="B418"/>
      <c r="C418"/>
    </row>
    <row r="419" spans="1:3">
      <c r="A419"/>
      <c r="B419"/>
      <c r="C419"/>
    </row>
    <row r="420" spans="1:3">
      <c r="A420"/>
      <c r="B420"/>
      <c r="C420"/>
    </row>
    <row r="421" spans="1:3">
      <c r="A421"/>
      <c r="B421"/>
      <c r="C421"/>
    </row>
    <row r="422" spans="1:3">
      <c r="A422"/>
      <c r="B422"/>
      <c r="C422"/>
    </row>
    <row r="423" spans="1:3">
      <c r="A423"/>
      <c r="B423"/>
      <c r="C423"/>
    </row>
    <row r="424" spans="1:3">
      <c r="A424"/>
      <c r="B424"/>
      <c r="C424"/>
    </row>
    <row r="425" spans="1:3">
      <c r="A425"/>
      <c r="B425"/>
      <c r="C425"/>
    </row>
    <row r="426" spans="1:3">
      <c r="A426"/>
      <c r="B426"/>
      <c r="C426"/>
    </row>
    <row r="427" spans="1:3">
      <c r="A427"/>
      <c r="B427"/>
      <c r="C427"/>
    </row>
    <row r="428" spans="1:3">
      <c r="A428"/>
      <c r="B428"/>
      <c r="C428"/>
    </row>
    <row r="429" spans="1:3">
      <c r="A429"/>
      <c r="B429"/>
      <c r="C429"/>
    </row>
    <row r="430" spans="1:3">
      <c r="A430"/>
      <c r="B430"/>
      <c r="C430"/>
    </row>
    <row r="431" spans="1:3">
      <c r="A431"/>
      <c r="B431"/>
      <c r="C431"/>
    </row>
    <row r="432" spans="1:3">
      <c r="A432"/>
      <c r="B432"/>
      <c r="C432"/>
    </row>
    <row r="433" spans="1:3">
      <c r="A433"/>
      <c r="B433"/>
      <c r="C433"/>
    </row>
    <row r="434" spans="1:3">
      <c r="A434"/>
      <c r="B434"/>
      <c r="C434"/>
    </row>
    <row r="435" spans="1:3">
      <c r="A435"/>
      <c r="B435"/>
      <c r="C435"/>
    </row>
    <row r="436" spans="1:3">
      <c r="A436"/>
      <c r="B436"/>
      <c r="C436"/>
    </row>
    <row r="437" spans="1:3">
      <c r="A437"/>
      <c r="B437"/>
      <c r="C437"/>
    </row>
    <row r="438" spans="1:3">
      <c r="A438"/>
      <c r="B438"/>
      <c r="C438"/>
    </row>
    <row r="439" spans="1:3">
      <c r="A439"/>
      <c r="B439"/>
      <c r="C439"/>
    </row>
    <row r="440" spans="1:3">
      <c r="A440"/>
      <c r="B440"/>
      <c r="C440"/>
    </row>
    <row r="441" spans="1:3">
      <c r="A441"/>
      <c r="B441"/>
      <c r="C441"/>
    </row>
    <row r="442" spans="1:3">
      <c r="A442"/>
      <c r="B442"/>
      <c r="C442"/>
    </row>
    <row r="443" spans="1:3">
      <c r="A443"/>
      <c r="B443"/>
      <c r="C443"/>
    </row>
    <row r="444" spans="1:3">
      <c r="A444"/>
      <c r="B444"/>
      <c r="C444"/>
    </row>
    <row r="445" spans="1:3">
      <c r="A445"/>
      <c r="B445"/>
      <c r="C445"/>
    </row>
    <row r="446" spans="1:3">
      <c r="A446"/>
      <c r="B446"/>
      <c r="C446"/>
    </row>
    <row r="447" spans="1:3">
      <c r="A447"/>
      <c r="B447"/>
      <c r="C447"/>
    </row>
    <row r="448" spans="1:3">
      <c r="A448"/>
      <c r="B448"/>
      <c r="C448"/>
    </row>
    <row r="449" spans="1:3">
      <c r="A449"/>
      <c r="B449"/>
      <c r="C449"/>
    </row>
    <row r="450" spans="1:3">
      <c r="A450"/>
      <c r="B450"/>
      <c r="C450"/>
    </row>
    <row r="451" spans="1:3">
      <c r="A451"/>
      <c r="B451"/>
      <c r="C451"/>
    </row>
    <row r="452" spans="1:3">
      <c r="A452"/>
      <c r="B452"/>
      <c r="C452"/>
    </row>
    <row r="453" spans="1:3">
      <c r="A453"/>
      <c r="B453"/>
      <c r="C453"/>
    </row>
    <row r="454" spans="1:3">
      <c r="A454"/>
      <c r="B454"/>
      <c r="C454"/>
    </row>
    <row r="455" spans="1:3">
      <c r="A455"/>
      <c r="B455"/>
      <c r="C455"/>
    </row>
    <row r="456" spans="1:3">
      <c r="A456"/>
      <c r="B456"/>
      <c r="C456"/>
    </row>
    <row r="457" spans="1:3">
      <c r="A457"/>
      <c r="B457"/>
      <c r="C457"/>
    </row>
    <row r="458" spans="1:3">
      <c r="A458"/>
      <c r="B458"/>
      <c r="C458"/>
    </row>
    <row r="459" spans="1:3">
      <c r="A459"/>
      <c r="B459"/>
      <c r="C459"/>
    </row>
    <row r="460" spans="1:3">
      <c r="A460"/>
      <c r="B460"/>
      <c r="C460"/>
    </row>
    <row r="461" spans="1:3">
      <c r="A461"/>
      <c r="B461"/>
      <c r="C461"/>
    </row>
    <row r="462" spans="1:3">
      <c r="A462"/>
      <c r="B462"/>
      <c r="C462"/>
    </row>
    <row r="463" spans="1:3">
      <c r="A463"/>
      <c r="B463"/>
      <c r="C463"/>
    </row>
    <row r="464" spans="1:3">
      <c r="A464"/>
      <c r="B464"/>
      <c r="C464"/>
    </row>
    <row r="465" spans="1:3">
      <c r="A465"/>
      <c r="B465"/>
      <c r="C465"/>
    </row>
    <row r="466" spans="1:3">
      <c r="A466"/>
      <c r="B466"/>
      <c r="C466"/>
    </row>
    <row r="467" spans="1:3">
      <c r="A467"/>
      <c r="B467"/>
      <c r="C467"/>
    </row>
    <row r="468" spans="1:3">
      <c r="A468"/>
      <c r="B468"/>
      <c r="C468"/>
    </row>
    <row r="469" spans="1:3">
      <c r="A469"/>
      <c r="B469"/>
      <c r="C469"/>
    </row>
    <row r="470" spans="1:3">
      <c r="A470"/>
      <c r="B470"/>
      <c r="C470"/>
    </row>
    <row r="471" spans="1:3">
      <c r="A471"/>
      <c r="B471"/>
      <c r="C471"/>
    </row>
    <row r="472" spans="1:3">
      <c r="A472"/>
      <c r="B472"/>
      <c r="C472"/>
    </row>
    <row r="473" spans="1:3">
      <c r="A473"/>
      <c r="B473"/>
      <c r="C473"/>
    </row>
    <row r="474" spans="1:3">
      <c r="A474"/>
      <c r="B474"/>
      <c r="C474"/>
    </row>
    <row r="475" spans="1:3">
      <c r="A475"/>
      <c r="B475"/>
      <c r="C475"/>
    </row>
    <row r="476" spans="1:3">
      <c r="A476"/>
      <c r="B476"/>
      <c r="C476"/>
    </row>
    <row r="477" spans="1:3">
      <c r="A477"/>
      <c r="B477"/>
      <c r="C477"/>
    </row>
    <row r="478" spans="1:3">
      <c r="A478"/>
      <c r="B478"/>
      <c r="C478"/>
    </row>
    <row r="479" spans="1:3">
      <c r="A479"/>
      <c r="B479"/>
      <c r="C479"/>
    </row>
    <row r="480" spans="1:3">
      <c r="A480"/>
      <c r="B480"/>
      <c r="C480"/>
    </row>
    <row r="481" spans="1:3">
      <c r="A481"/>
      <c r="B481"/>
      <c r="C481"/>
    </row>
    <row r="482" spans="1:3">
      <c r="A482"/>
      <c r="B482"/>
      <c r="C482"/>
    </row>
    <row r="483" spans="1:3">
      <c r="A483"/>
      <c r="B483"/>
      <c r="C483"/>
    </row>
    <row r="484" spans="1:3">
      <c r="A484"/>
      <c r="B484"/>
      <c r="C484"/>
    </row>
    <row r="485" spans="1:3">
      <c r="A485"/>
      <c r="B485"/>
      <c r="C485"/>
    </row>
    <row r="486" spans="1:3">
      <c r="A486"/>
      <c r="B486"/>
      <c r="C486"/>
    </row>
    <row r="487" spans="1:3">
      <c r="A487"/>
      <c r="B487"/>
      <c r="C487"/>
    </row>
    <row r="488" spans="1:3">
      <c r="A488"/>
      <c r="B488"/>
      <c r="C488"/>
    </row>
    <row r="489" spans="1:3">
      <c r="A489"/>
      <c r="B489"/>
      <c r="C489"/>
    </row>
    <row r="490" spans="1:3">
      <c r="A490"/>
      <c r="B490"/>
      <c r="C490"/>
    </row>
    <row r="491" spans="1:3">
      <c r="A491"/>
      <c r="B491"/>
      <c r="C491"/>
    </row>
    <row r="492" spans="1:3">
      <c r="A492"/>
      <c r="B492"/>
      <c r="C492"/>
    </row>
    <row r="493" spans="1:3">
      <c r="A493"/>
      <c r="B493"/>
      <c r="C493"/>
    </row>
    <row r="494" spans="1:3">
      <c r="A494"/>
      <c r="B494"/>
      <c r="C494"/>
    </row>
    <row r="495" spans="1:3">
      <c r="A495"/>
      <c r="B495"/>
      <c r="C495"/>
    </row>
    <row r="496" spans="1:3">
      <c r="A496"/>
      <c r="B496"/>
      <c r="C496"/>
    </row>
    <row r="497" spans="1:3">
      <c r="A497"/>
      <c r="B497"/>
      <c r="C497"/>
    </row>
    <row r="498" spans="1:3">
      <c r="A498"/>
      <c r="B498"/>
      <c r="C498"/>
    </row>
    <row r="499" spans="1:3">
      <c r="A499"/>
      <c r="B499"/>
      <c r="C499"/>
    </row>
    <row r="500" spans="1:3">
      <c r="A500"/>
      <c r="B500"/>
      <c r="C500"/>
    </row>
    <row r="501" spans="1:3">
      <c r="A501"/>
      <c r="B501"/>
      <c r="C501"/>
    </row>
    <row r="502" spans="1:3">
      <c r="A502"/>
      <c r="B502"/>
      <c r="C502"/>
    </row>
    <row r="503" spans="1:3">
      <c r="A503"/>
      <c r="B503"/>
      <c r="C503"/>
    </row>
    <row r="504" spans="1:3">
      <c r="A504"/>
      <c r="B504"/>
      <c r="C504"/>
    </row>
    <row r="505" spans="1:3">
      <c r="A505"/>
      <c r="B505"/>
      <c r="C505"/>
    </row>
    <row r="506" spans="1:3">
      <c r="A506"/>
      <c r="B506"/>
      <c r="C506"/>
    </row>
    <row r="507" spans="1:3">
      <c r="A507"/>
      <c r="B507"/>
      <c r="C507"/>
    </row>
    <row r="508" spans="1:3">
      <c r="A508"/>
      <c r="B508"/>
      <c r="C508"/>
    </row>
    <row r="509" spans="1:3">
      <c r="A509"/>
      <c r="B509"/>
      <c r="C509"/>
    </row>
    <row r="510" spans="1:3">
      <c r="A510"/>
      <c r="B510"/>
      <c r="C510"/>
    </row>
    <row r="511" spans="1:3">
      <c r="A511"/>
      <c r="B511"/>
      <c r="C511"/>
    </row>
    <row r="512" spans="1:3">
      <c r="A512"/>
      <c r="B512"/>
      <c r="C512"/>
    </row>
    <row r="513" spans="1:3">
      <c r="A513"/>
      <c r="B513"/>
      <c r="C513"/>
    </row>
    <row r="514" spans="1:3">
      <c r="A514"/>
      <c r="B514"/>
      <c r="C514"/>
    </row>
    <row r="515" spans="1:3">
      <c r="A515"/>
      <c r="B515"/>
      <c r="C515"/>
    </row>
    <row r="516" spans="1:3">
      <c r="A516"/>
      <c r="B516"/>
      <c r="C516"/>
    </row>
    <row r="517" spans="1:3">
      <c r="A517"/>
      <c r="B517"/>
      <c r="C517"/>
    </row>
    <row r="518" spans="1:3">
      <c r="A518"/>
      <c r="B518"/>
      <c r="C518"/>
    </row>
    <row r="519" spans="1:3">
      <c r="A519"/>
      <c r="B519"/>
      <c r="C519"/>
    </row>
    <row r="520" spans="1:3">
      <c r="A520"/>
      <c r="B520"/>
      <c r="C520"/>
    </row>
    <row r="521" spans="1:3">
      <c r="A521"/>
      <c r="B521"/>
      <c r="C521"/>
    </row>
    <row r="522" spans="1:3">
      <c r="A522"/>
      <c r="B522"/>
      <c r="C522"/>
    </row>
    <row r="523" spans="1:3">
      <c r="A523"/>
      <c r="B523"/>
      <c r="C523"/>
    </row>
    <row r="524" spans="1:3">
      <c r="A524"/>
      <c r="B524"/>
      <c r="C524"/>
    </row>
    <row r="525" spans="1:3">
      <c r="A525"/>
      <c r="B525"/>
      <c r="C525"/>
    </row>
    <row r="526" spans="1:3">
      <c r="A526"/>
      <c r="B526"/>
      <c r="C526"/>
    </row>
    <row r="527" spans="1:3">
      <c r="A527"/>
      <c r="B527"/>
      <c r="C527"/>
    </row>
    <row r="528" spans="1:3">
      <c r="A528"/>
      <c r="B528"/>
      <c r="C528"/>
    </row>
    <row r="529" spans="1:3">
      <c r="A529"/>
      <c r="B529"/>
      <c r="C529"/>
    </row>
    <row r="530" spans="1:3">
      <c r="A530"/>
      <c r="B530"/>
      <c r="C530"/>
    </row>
    <row r="531" spans="1:3">
      <c r="A531"/>
      <c r="B531"/>
      <c r="C531"/>
    </row>
    <row r="532" spans="1:3">
      <c r="A532"/>
      <c r="B532"/>
      <c r="C532"/>
    </row>
    <row r="533" spans="1:3">
      <c r="A533"/>
      <c r="B533"/>
      <c r="C533"/>
    </row>
    <row r="534" spans="1:3">
      <c r="A534"/>
      <c r="B534"/>
      <c r="C534"/>
    </row>
    <row r="535" spans="1:3">
      <c r="A535"/>
      <c r="B535"/>
      <c r="C535"/>
    </row>
    <row r="536" spans="1:3">
      <c r="A536"/>
      <c r="B536"/>
      <c r="C536"/>
    </row>
    <row r="537" spans="1:3">
      <c r="A537"/>
      <c r="B537"/>
      <c r="C537"/>
    </row>
    <row r="538" spans="1:3">
      <c r="A538"/>
      <c r="B538"/>
      <c r="C538"/>
    </row>
    <row r="539" spans="1:3">
      <c r="A539"/>
      <c r="B539"/>
      <c r="C539"/>
    </row>
    <row r="540" spans="1:3">
      <c r="A540"/>
      <c r="B540"/>
      <c r="C540"/>
    </row>
    <row r="541" spans="1:3">
      <c r="A541"/>
      <c r="B541"/>
      <c r="C541"/>
    </row>
    <row r="542" spans="1:3">
      <c r="A542"/>
      <c r="B542"/>
      <c r="C542"/>
    </row>
    <row r="543" spans="1:3">
      <c r="A543"/>
      <c r="B543"/>
      <c r="C543"/>
    </row>
    <row r="544" spans="1:3">
      <c r="A544"/>
      <c r="B544"/>
      <c r="C544"/>
    </row>
    <row r="545" spans="1:3">
      <c r="A545"/>
      <c r="B545"/>
      <c r="C545"/>
    </row>
    <row r="546" spans="1:3">
      <c r="A546"/>
      <c r="B546"/>
      <c r="C546"/>
    </row>
    <row r="547" spans="1:3">
      <c r="A547"/>
      <c r="B547"/>
      <c r="C547"/>
    </row>
    <row r="548" spans="1:3">
      <c r="A548"/>
      <c r="B548"/>
      <c r="C548"/>
    </row>
    <row r="549" spans="1:3">
      <c r="A549"/>
      <c r="B549"/>
      <c r="C549"/>
    </row>
    <row r="550" spans="1:3">
      <c r="A550"/>
      <c r="B550"/>
      <c r="C550"/>
    </row>
    <row r="551" spans="1:3">
      <c r="A551"/>
      <c r="B551"/>
      <c r="C551"/>
    </row>
    <row r="552" spans="1:3">
      <c r="A552"/>
      <c r="B552"/>
      <c r="C552"/>
    </row>
    <row r="553" spans="1:3">
      <c r="A553"/>
      <c r="B553"/>
      <c r="C553"/>
    </row>
    <row r="554" spans="1:3">
      <c r="A554"/>
      <c r="B554"/>
      <c r="C554"/>
    </row>
    <row r="555" spans="1:3">
      <c r="A555"/>
      <c r="B555"/>
      <c r="C555"/>
    </row>
    <row r="556" spans="1:3">
      <c r="A556"/>
      <c r="B556"/>
      <c r="C556"/>
    </row>
    <row r="557" spans="1:3">
      <c r="A557"/>
      <c r="B557"/>
      <c r="C557"/>
    </row>
    <row r="558" spans="1:3">
      <c r="A558"/>
      <c r="B558"/>
      <c r="C558"/>
    </row>
    <row r="559" spans="1:3">
      <c r="A559"/>
      <c r="B559"/>
      <c r="C559"/>
    </row>
    <row r="560" spans="1:3">
      <c r="A560"/>
      <c r="B560"/>
      <c r="C560"/>
    </row>
    <row r="561" spans="1:3">
      <c r="A561"/>
      <c r="B561"/>
      <c r="C561"/>
    </row>
    <row r="562" spans="1:3">
      <c r="A562"/>
      <c r="B562"/>
      <c r="C562"/>
    </row>
    <row r="563" spans="1:3">
      <c r="A563"/>
      <c r="B563"/>
      <c r="C563"/>
    </row>
    <row r="564" spans="1:3">
      <c r="A564"/>
      <c r="B564"/>
      <c r="C564"/>
    </row>
    <row r="565" spans="1:3">
      <c r="A565"/>
      <c r="B565"/>
      <c r="C565"/>
    </row>
    <row r="566" spans="1:3">
      <c r="A566"/>
      <c r="B566"/>
      <c r="C566"/>
    </row>
    <row r="567" spans="1:3">
      <c r="A567"/>
      <c r="B567"/>
      <c r="C567"/>
    </row>
    <row r="568" spans="1:3">
      <c r="A568"/>
      <c r="B568"/>
      <c r="C568"/>
    </row>
    <row r="569" spans="1:3">
      <c r="A569"/>
      <c r="B569"/>
      <c r="C569"/>
    </row>
    <row r="570" spans="1:3">
      <c r="A570"/>
      <c r="B570"/>
      <c r="C570"/>
    </row>
    <row r="571" spans="1:3">
      <c r="A571"/>
      <c r="B571"/>
      <c r="C571"/>
    </row>
    <row r="572" spans="1:3">
      <c r="A572"/>
      <c r="B572"/>
      <c r="C572"/>
    </row>
    <row r="573" spans="1:3">
      <c r="A573"/>
      <c r="B573"/>
      <c r="C573"/>
    </row>
    <row r="574" spans="1:3">
      <c r="A574"/>
      <c r="B574"/>
      <c r="C574"/>
    </row>
    <row r="575" spans="1:3">
      <c r="A575"/>
      <c r="B575"/>
      <c r="C575"/>
    </row>
    <row r="576" spans="1:3">
      <c r="A576"/>
      <c r="B576"/>
      <c r="C576"/>
    </row>
    <row r="577" spans="1:3">
      <c r="A577"/>
      <c r="B577"/>
      <c r="C577"/>
    </row>
    <row r="578" spans="1:3">
      <c r="A578"/>
      <c r="B578"/>
      <c r="C578"/>
    </row>
    <row r="579" spans="1:3">
      <c r="A579"/>
      <c r="B579"/>
      <c r="C579"/>
    </row>
    <row r="580" spans="1:3">
      <c r="A580"/>
      <c r="B580"/>
      <c r="C580"/>
    </row>
    <row r="581" spans="1:3">
      <c r="A581"/>
      <c r="B581"/>
      <c r="C581"/>
    </row>
    <row r="582" spans="1:3">
      <c r="A582"/>
      <c r="B582"/>
      <c r="C582"/>
    </row>
    <row r="583" spans="1:3">
      <c r="A583"/>
      <c r="B583"/>
      <c r="C583"/>
    </row>
    <row r="584" spans="1:3">
      <c r="A584"/>
      <c r="B584"/>
      <c r="C584"/>
    </row>
    <row r="585" spans="1:3">
      <c r="A585"/>
      <c r="B585"/>
      <c r="C585"/>
    </row>
    <row r="586" spans="1:3">
      <c r="A586"/>
      <c r="B586"/>
      <c r="C586"/>
    </row>
    <row r="587" spans="1:3">
      <c r="A587"/>
      <c r="B587"/>
      <c r="C587"/>
    </row>
    <row r="588" spans="1:3">
      <c r="A588"/>
      <c r="B588"/>
      <c r="C588"/>
    </row>
    <row r="589" spans="1:3">
      <c r="A589"/>
      <c r="B589"/>
      <c r="C589"/>
    </row>
    <row r="590" spans="1:3">
      <c r="A590"/>
      <c r="B590"/>
      <c r="C590"/>
    </row>
    <row r="591" spans="1:3">
      <c r="A591"/>
      <c r="B591"/>
      <c r="C591"/>
    </row>
    <row r="592" spans="1:3">
      <c r="A592"/>
      <c r="B592"/>
      <c r="C592"/>
    </row>
    <row r="593" spans="1:3">
      <c r="A593"/>
      <c r="B593"/>
      <c r="C593"/>
    </row>
    <row r="594" spans="1:3">
      <c r="A594"/>
      <c r="B594"/>
      <c r="C594"/>
    </row>
    <row r="595" spans="1:3">
      <c r="A595"/>
      <c r="B595"/>
      <c r="C595"/>
    </row>
    <row r="596" spans="1:3">
      <c r="A596"/>
      <c r="B596"/>
      <c r="C596"/>
    </row>
    <row r="597" spans="1:3">
      <c r="A597"/>
      <c r="B597"/>
      <c r="C597"/>
    </row>
    <row r="598" spans="1:3">
      <c r="A598"/>
      <c r="B598"/>
      <c r="C598"/>
    </row>
    <row r="599" spans="1:3">
      <c r="A599"/>
      <c r="B599"/>
      <c r="C599"/>
    </row>
    <row r="600" spans="1:3">
      <c r="A600"/>
      <c r="B600"/>
      <c r="C600"/>
    </row>
    <row r="601" spans="1:3">
      <c r="A601"/>
      <c r="B601"/>
      <c r="C601"/>
    </row>
    <row r="602" spans="1:3">
      <c r="A602"/>
      <c r="B602"/>
      <c r="C602"/>
    </row>
    <row r="603" spans="1:3">
      <c r="A603"/>
      <c r="B603"/>
      <c r="C603"/>
    </row>
    <row r="604" spans="1:3">
      <c r="A604"/>
      <c r="B604"/>
      <c r="C604"/>
    </row>
    <row r="605" spans="1:3">
      <c r="A605"/>
      <c r="B605"/>
      <c r="C605"/>
    </row>
    <row r="606" spans="1:3">
      <c r="A606"/>
      <c r="B606"/>
      <c r="C606"/>
    </row>
    <row r="607" spans="1:3">
      <c r="A607"/>
      <c r="B607"/>
      <c r="C607"/>
    </row>
    <row r="608" spans="1:3">
      <c r="A608"/>
      <c r="B608"/>
      <c r="C608"/>
    </row>
    <row r="609" spans="1:3">
      <c r="A609"/>
      <c r="B609"/>
      <c r="C609"/>
    </row>
    <row r="610" spans="1:3">
      <c r="A610"/>
      <c r="B610"/>
      <c r="C610"/>
    </row>
    <row r="611" spans="1:3">
      <c r="A611"/>
      <c r="B611"/>
      <c r="C611"/>
    </row>
    <row r="612" spans="1:3">
      <c r="A612"/>
      <c r="B612"/>
      <c r="C612"/>
    </row>
    <row r="613" spans="1:3">
      <c r="A613"/>
      <c r="B613"/>
      <c r="C613"/>
    </row>
    <row r="614" spans="1:3">
      <c r="A614"/>
      <c r="B614"/>
      <c r="C614"/>
    </row>
    <row r="615" spans="1:3">
      <c r="A615"/>
      <c r="B615"/>
      <c r="C615"/>
    </row>
    <row r="616" spans="1:3">
      <c r="A616"/>
      <c r="B616"/>
      <c r="C616"/>
    </row>
    <row r="617" spans="1:3">
      <c r="A617"/>
      <c r="B617"/>
      <c r="C617"/>
    </row>
    <row r="618" spans="1:3">
      <c r="A618"/>
      <c r="B618"/>
      <c r="C618"/>
    </row>
    <row r="619" spans="1:3">
      <c r="A619"/>
      <c r="B619"/>
      <c r="C619"/>
    </row>
    <row r="620" spans="1:3">
      <c r="A620"/>
      <c r="B620"/>
      <c r="C620"/>
    </row>
    <row r="621" spans="1:3">
      <c r="A621"/>
      <c r="B621"/>
      <c r="C621"/>
    </row>
    <row r="622" spans="1:3">
      <c r="A622"/>
      <c r="B622"/>
      <c r="C622"/>
    </row>
    <row r="623" spans="1:3">
      <c r="A623"/>
      <c r="B623"/>
      <c r="C623"/>
    </row>
    <row r="624" spans="1:3">
      <c r="A624"/>
      <c r="B624"/>
      <c r="C624"/>
    </row>
    <row r="625" spans="1:3">
      <c r="A625"/>
      <c r="B625"/>
      <c r="C625"/>
    </row>
    <row r="626" spans="1:3">
      <c r="A626"/>
      <c r="B626"/>
      <c r="C626"/>
    </row>
    <row r="627" spans="1:3">
      <c r="A627"/>
      <c r="B627"/>
      <c r="C627"/>
    </row>
    <row r="628" spans="1:3">
      <c r="A628"/>
      <c r="B628"/>
      <c r="C628"/>
    </row>
    <row r="629" spans="1:3">
      <c r="A629"/>
      <c r="B629"/>
      <c r="C629"/>
    </row>
    <row r="630" spans="1:3">
      <c r="A630"/>
      <c r="B630"/>
      <c r="C630"/>
    </row>
    <row r="631" spans="1:3">
      <c r="A631"/>
      <c r="B631"/>
      <c r="C631"/>
    </row>
    <row r="632" spans="1:3">
      <c r="A632"/>
      <c r="B632"/>
      <c r="C632"/>
    </row>
    <row r="633" spans="1:3">
      <c r="A633"/>
      <c r="B633"/>
      <c r="C633"/>
    </row>
    <row r="634" spans="1:3">
      <c r="A634"/>
      <c r="B634"/>
      <c r="C634"/>
    </row>
    <row r="635" spans="1:3">
      <c r="A635"/>
      <c r="B635"/>
      <c r="C635"/>
    </row>
    <row r="636" spans="1:3">
      <c r="A636"/>
      <c r="B636"/>
      <c r="C636"/>
    </row>
    <row r="637" spans="1:3">
      <c r="A637"/>
      <c r="B637"/>
      <c r="C637"/>
    </row>
    <row r="638" spans="1:3">
      <c r="A638"/>
      <c r="B638"/>
      <c r="C638"/>
    </row>
    <row r="639" spans="1:3">
      <c r="A639"/>
      <c r="B639"/>
      <c r="C639"/>
    </row>
    <row r="640" spans="1:3">
      <c r="A640"/>
      <c r="B640"/>
      <c r="C640"/>
    </row>
    <row r="641" spans="1:3">
      <c r="A641"/>
      <c r="B641"/>
      <c r="C641"/>
    </row>
    <row r="642" spans="1:3">
      <c r="A642"/>
      <c r="B642"/>
      <c r="C642"/>
    </row>
    <row r="643" spans="1:3">
      <c r="A643"/>
      <c r="B643"/>
      <c r="C643"/>
    </row>
    <row r="644" spans="1:3">
      <c r="A644"/>
      <c r="B644"/>
      <c r="C644"/>
    </row>
    <row r="645" spans="1:3">
      <c r="A645"/>
      <c r="B645"/>
      <c r="C645"/>
    </row>
    <row r="646" spans="1:3">
      <c r="A646"/>
      <c r="B646"/>
      <c r="C646"/>
    </row>
    <row r="647" spans="1:3">
      <c r="A647"/>
      <c r="B647"/>
      <c r="C647"/>
    </row>
    <row r="648" spans="1:3">
      <c r="A648"/>
      <c r="B648"/>
      <c r="C648"/>
    </row>
    <row r="649" spans="1:3">
      <c r="A649"/>
      <c r="B649"/>
      <c r="C649"/>
    </row>
    <row r="650" spans="1:3">
      <c r="A650"/>
      <c r="B650"/>
      <c r="C650"/>
    </row>
    <row r="651" spans="1:3">
      <c r="A651"/>
      <c r="B651"/>
      <c r="C651"/>
    </row>
    <row r="652" spans="1:3">
      <c r="A652"/>
      <c r="B652"/>
      <c r="C652"/>
    </row>
    <row r="653" spans="1:3">
      <c r="A653"/>
      <c r="B653"/>
      <c r="C653"/>
    </row>
    <row r="654" spans="1:3">
      <c r="A654"/>
      <c r="B654"/>
      <c r="C654"/>
    </row>
    <row r="655" spans="1:3">
      <c r="A655"/>
      <c r="B655"/>
      <c r="C655"/>
    </row>
    <row r="656" spans="1:3">
      <c r="A656"/>
      <c r="B656"/>
      <c r="C656"/>
    </row>
    <row r="657" spans="1:3">
      <c r="A657"/>
      <c r="B657"/>
      <c r="C657"/>
    </row>
    <row r="658" spans="1:3">
      <c r="A658"/>
      <c r="B658"/>
      <c r="C658"/>
    </row>
    <row r="659" spans="1:3">
      <c r="A659"/>
      <c r="B659"/>
      <c r="C659"/>
    </row>
    <row r="660" spans="1:3">
      <c r="A660"/>
      <c r="B660"/>
      <c r="C660"/>
    </row>
    <row r="661" spans="1:3">
      <c r="A661"/>
      <c r="B661"/>
      <c r="C661"/>
    </row>
    <row r="662" spans="1:3">
      <c r="A662"/>
      <c r="B662"/>
      <c r="C662"/>
    </row>
    <row r="663" spans="1:3">
      <c r="A663"/>
      <c r="B663"/>
      <c r="C663"/>
    </row>
    <row r="664" spans="1:3">
      <c r="A664"/>
      <c r="B664"/>
      <c r="C664"/>
    </row>
    <row r="665" spans="1:3">
      <c r="A665"/>
      <c r="B665"/>
      <c r="C665"/>
    </row>
    <row r="666" spans="1:3">
      <c r="A666"/>
      <c r="B666"/>
      <c r="C666"/>
    </row>
    <row r="667" spans="1:3">
      <c r="A667"/>
      <c r="B667"/>
      <c r="C667"/>
    </row>
    <row r="668" spans="1:3">
      <c r="A668"/>
      <c r="B668"/>
      <c r="C668"/>
    </row>
    <row r="669" spans="1:3">
      <c r="A669"/>
      <c r="B669"/>
      <c r="C669"/>
    </row>
    <row r="670" spans="1:3">
      <c r="A670"/>
      <c r="B670"/>
      <c r="C670"/>
    </row>
    <row r="671" spans="1:3">
      <c r="A671"/>
      <c r="B671"/>
      <c r="C671"/>
    </row>
    <row r="672" spans="1:3">
      <c r="A672"/>
      <c r="B672"/>
      <c r="C672"/>
    </row>
    <row r="673" spans="1:3">
      <c r="A673"/>
      <c r="B673"/>
      <c r="C673"/>
    </row>
    <row r="674" spans="1:3">
      <c r="A674"/>
      <c r="B674"/>
      <c r="C674"/>
    </row>
    <row r="675" spans="1:3">
      <c r="A675"/>
      <c r="B675"/>
      <c r="C675"/>
    </row>
    <row r="676" spans="1:3">
      <c r="A676"/>
      <c r="B676"/>
      <c r="C676"/>
    </row>
    <row r="677" spans="1:3">
      <c r="A677"/>
      <c r="B677"/>
      <c r="C677"/>
    </row>
    <row r="678" spans="1:3">
      <c r="A678"/>
      <c r="B678"/>
      <c r="C678"/>
    </row>
    <row r="679" spans="1:3">
      <c r="A679"/>
      <c r="B679"/>
      <c r="C679"/>
    </row>
    <row r="680" spans="1:3">
      <c r="A680"/>
      <c r="B680"/>
      <c r="C680"/>
    </row>
    <row r="681" spans="1:3">
      <c r="A681"/>
      <c r="B681"/>
      <c r="C681"/>
    </row>
    <row r="682" spans="1:3">
      <c r="A682"/>
      <c r="B682"/>
      <c r="C682"/>
    </row>
    <row r="683" spans="1:3">
      <c r="A683"/>
      <c r="B683"/>
      <c r="C683"/>
    </row>
    <row r="684" spans="1:3">
      <c r="A684"/>
      <c r="B684"/>
      <c r="C684"/>
    </row>
    <row r="685" spans="1:3">
      <c r="A685"/>
      <c r="B685"/>
      <c r="C685"/>
    </row>
    <row r="686" spans="1:3">
      <c r="A686"/>
      <c r="B686"/>
      <c r="C686"/>
    </row>
    <row r="687" spans="1:3">
      <c r="A687"/>
      <c r="B687"/>
      <c r="C687"/>
    </row>
    <row r="688" spans="1:3">
      <c r="A688"/>
      <c r="B688"/>
      <c r="C688"/>
    </row>
    <row r="689" spans="1:3">
      <c r="A689"/>
      <c r="B689"/>
      <c r="C689"/>
    </row>
    <row r="690" spans="1:3">
      <c r="A690"/>
      <c r="B690"/>
      <c r="C690"/>
    </row>
    <row r="691" spans="1:3">
      <c r="A691"/>
      <c r="B691"/>
      <c r="C691"/>
    </row>
    <row r="692" spans="1:3">
      <c r="A692"/>
      <c r="B692"/>
      <c r="C692"/>
    </row>
    <row r="693" spans="1:3">
      <c r="A693"/>
      <c r="B693"/>
      <c r="C693"/>
    </row>
    <row r="694" spans="1:3">
      <c r="A694"/>
      <c r="B694"/>
      <c r="C694"/>
    </row>
    <row r="695" spans="1:3">
      <c r="A695"/>
      <c r="B695"/>
      <c r="C695"/>
    </row>
    <row r="696" spans="1:3">
      <c r="A696"/>
      <c r="B696"/>
      <c r="C696"/>
    </row>
    <row r="697" spans="1:3">
      <c r="A697"/>
      <c r="B697"/>
      <c r="C697"/>
    </row>
    <row r="698" spans="1:3">
      <c r="A698"/>
      <c r="B698"/>
      <c r="C698"/>
    </row>
    <row r="699" spans="1:3">
      <c r="A699"/>
      <c r="B699"/>
      <c r="C699"/>
    </row>
    <row r="700" spans="1:3">
      <c r="A700"/>
      <c r="B700"/>
      <c r="C700"/>
    </row>
    <row r="701" spans="1:3">
      <c r="A701"/>
      <c r="B701"/>
      <c r="C701"/>
    </row>
    <row r="702" spans="1:3">
      <c r="A702"/>
      <c r="B702"/>
      <c r="C702"/>
    </row>
    <row r="703" spans="1:3">
      <c r="A703"/>
      <c r="B703"/>
      <c r="C703"/>
    </row>
    <row r="704" spans="1:3">
      <c r="A704"/>
      <c r="B704"/>
      <c r="C704"/>
    </row>
    <row r="705" spans="1:3">
      <c r="A705"/>
      <c r="B705"/>
      <c r="C705"/>
    </row>
    <row r="706" spans="1:3">
      <c r="A706"/>
      <c r="B706"/>
      <c r="C706"/>
    </row>
    <row r="707" spans="1:3">
      <c r="A707"/>
      <c r="B707"/>
      <c r="C707"/>
    </row>
    <row r="708" spans="1:3">
      <c r="A708"/>
      <c r="B708"/>
      <c r="C708"/>
    </row>
    <row r="709" spans="1:3">
      <c r="A709"/>
      <c r="B709"/>
      <c r="C709"/>
    </row>
    <row r="710" spans="1:3">
      <c r="A710"/>
      <c r="B710"/>
      <c r="C710"/>
    </row>
    <row r="711" spans="1:3">
      <c r="A711"/>
      <c r="B711"/>
      <c r="C711"/>
    </row>
    <row r="712" spans="1:3">
      <c r="A712"/>
      <c r="B712"/>
      <c r="C712"/>
    </row>
    <row r="713" spans="1:3">
      <c r="A713"/>
      <c r="B713"/>
      <c r="C713"/>
    </row>
    <row r="714" spans="1:3">
      <c r="A714"/>
      <c r="B714"/>
      <c r="C714"/>
    </row>
    <row r="715" spans="1:3">
      <c r="A715"/>
      <c r="B715"/>
      <c r="C715"/>
    </row>
    <row r="716" spans="1:3">
      <c r="A716"/>
      <c r="B716"/>
      <c r="C716"/>
    </row>
    <row r="717" spans="1:3">
      <c r="A717"/>
      <c r="B717"/>
      <c r="C717"/>
    </row>
    <row r="718" spans="1:3">
      <c r="A718"/>
      <c r="B718"/>
      <c r="C718"/>
    </row>
    <row r="719" spans="1:3">
      <c r="A719"/>
      <c r="B719"/>
      <c r="C719"/>
    </row>
    <row r="720" spans="1:3">
      <c r="A720"/>
      <c r="B720"/>
      <c r="C720"/>
    </row>
    <row r="721" spans="1:3">
      <c r="A721"/>
      <c r="B721"/>
      <c r="C721"/>
    </row>
    <row r="722" spans="1:3">
      <c r="A722"/>
      <c r="B722"/>
      <c r="C722"/>
    </row>
    <row r="723" spans="1:3">
      <c r="A723"/>
      <c r="B723"/>
      <c r="C723"/>
    </row>
    <row r="724" spans="1:3">
      <c r="A724"/>
      <c r="B724"/>
      <c r="C724"/>
    </row>
    <row r="725" spans="1:3">
      <c r="A725"/>
      <c r="B725"/>
      <c r="C725"/>
    </row>
    <row r="726" spans="1:3">
      <c r="A726"/>
      <c r="B726"/>
      <c r="C726"/>
    </row>
    <row r="727" spans="1:3">
      <c r="A727"/>
      <c r="B727"/>
      <c r="C727"/>
    </row>
    <row r="728" spans="1:3">
      <c r="A728"/>
      <c r="B728"/>
      <c r="C728"/>
    </row>
    <row r="729" spans="1:3">
      <c r="A729"/>
      <c r="B729"/>
      <c r="C729"/>
    </row>
    <row r="730" spans="1:3">
      <c r="A730"/>
      <c r="B730"/>
      <c r="C730"/>
    </row>
    <row r="731" spans="1:3">
      <c r="A731"/>
      <c r="B731"/>
      <c r="C731"/>
    </row>
    <row r="732" spans="1:3">
      <c r="A732"/>
      <c r="B732"/>
      <c r="C732"/>
    </row>
    <row r="733" spans="1:3">
      <c r="A733"/>
      <c r="B733"/>
      <c r="C733"/>
    </row>
    <row r="734" spans="1:3">
      <c r="A734"/>
      <c r="B734"/>
      <c r="C734"/>
    </row>
    <row r="735" spans="1:3">
      <c r="A735"/>
      <c r="B735"/>
      <c r="C735"/>
    </row>
    <row r="736" spans="1:3">
      <c r="A736"/>
      <c r="B736"/>
      <c r="C736"/>
    </row>
    <row r="737" spans="1:3">
      <c r="A737"/>
      <c r="B737"/>
      <c r="C737"/>
    </row>
    <row r="738" spans="1:3">
      <c r="A738"/>
      <c r="B738"/>
      <c r="C738"/>
    </row>
    <row r="739" spans="1:3">
      <c r="A739"/>
      <c r="B739"/>
      <c r="C739"/>
    </row>
    <row r="740" spans="1:3">
      <c r="A740"/>
      <c r="B740"/>
      <c r="C740"/>
    </row>
    <row r="741" spans="1:3">
      <c r="A741"/>
      <c r="B741"/>
      <c r="C741"/>
    </row>
    <row r="742" spans="1:3">
      <c r="A742"/>
      <c r="B742"/>
      <c r="C742"/>
    </row>
    <row r="743" spans="1:3">
      <c r="A743"/>
      <c r="B743"/>
      <c r="C743"/>
    </row>
    <row r="744" spans="1:3">
      <c r="A744"/>
      <c r="B744"/>
      <c r="C744"/>
    </row>
    <row r="745" spans="1:3">
      <c r="A745"/>
      <c r="B745"/>
      <c r="C745"/>
    </row>
    <row r="746" spans="1:3">
      <c r="A746"/>
      <c r="B746"/>
      <c r="C746"/>
    </row>
    <row r="747" spans="1:3">
      <c r="A747"/>
      <c r="B747"/>
      <c r="C747"/>
    </row>
    <row r="748" spans="1:3">
      <c r="A748"/>
      <c r="B748"/>
      <c r="C748"/>
    </row>
    <row r="749" spans="1:3">
      <c r="A749"/>
      <c r="B749"/>
      <c r="C749"/>
    </row>
    <row r="750" spans="1:3">
      <c r="A750"/>
      <c r="B750"/>
      <c r="C750"/>
    </row>
    <row r="751" spans="1:3">
      <c r="A751"/>
      <c r="B751"/>
      <c r="C751"/>
    </row>
    <row r="752" spans="1:3">
      <c r="A752"/>
      <c r="B752"/>
      <c r="C752"/>
    </row>
    <row r="753" spans="1:3">
      <c r="A753"/>
      <c r="B753"/>
      <c r="C753"/>
    </row>
    <row r="754" spans="1:3">
      <c r="A754"/>
      <c r="B754"/>
      <c r="C754"/>
    </row>
    <row r="755" spans="1:3">
      <c r="A755"/>
      <c r="B755"/>
      <c r="C755"/>
    </row>
    <row r="756" spans="1:3">
      <c r="A756"/>
      <c r="B756"/>
      <c r="C756"/>
    </row>
    <row r="757" spans="1:3">
      <c r="A757"/>
      <c r="B757"/>
      <c r="C757"/>
    </row>
    <row r="758" spans="1:3">
      <c r="A758"/>
      <c r="B758"/>
      <c r="C758"/>
    </row>
    <row r="759" spans="1:3">
      <c r="A759"/>
      <c r="B759"/>
      <c r="C759"/>
    </row>
  </sheetData>
  <mergeCells count="3">
    <mergeCell ref="B49:L49"/>
    <mergeCell ref="B95:L95"/>
    <mergeCell ref="B1:L1"/>
  </mergeCells>
  <phoneticPr fontId="2" type="noConversion"/>
  <printOptions horizontalCentered="1"/>
  <pageMargins left="0.25" right="0.25" top="0.5" bottom="0" header="0.5" footer="0.5"/>
  <pageSetup scale="90" orientation="landscape" r:id="rId1"/>
  <headerFooter alignWithMargins="0"/>
  <rowBreaks count="2" manualBreakCount="2">
    <brk id="47" max="16383" man="1"/>
    <brk id="9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1"/>
  <dimension ref="A1:M1072"/>
  <sheetViews>
    <sheetView tabSelected="1" zoomScaleNormal="100" zoomScaleSheetLayoutView="100" workbookViewId="0">
      <selection activeCell="F22" sqref="F22:N22"/>
    </sheetView>
  </sheetViews>
  <sheetFormatPr defaultColWidth="9.42578125" defaultRowHeight="12.75"/>
  <cols>
    <col min="1" max="1" width="14" style="1" customWidth="1"/>
    <col min="2" max="3" width="9.42578125" style="4" customWidth="1"/>
    <col min="4" max="4" width="9.42578125" style="5" customWidth="1"/>
    <col min="5" max="5" width="8.42578125" style="5" customWidth="1"/>
    <col min="6" max="12" width="9.140625" style="5" customWidth="1"/>
    <col min="13" max="16384" width="9.42578125" style="40"/>
  </cols>
  <sheetData>
    <row r="1" spans="1:13">
      <c r="A1" s="24" t="s">
        <v>51</v>
      </c>
      <c r="B1" s="140" t="s">
        <v>0</v>
      </c>
      <c r="C1" s="140"/>
      <c r="D1" s="140"/>
      <c r="E1" s="140"/>
      <c r="F1" s="140"/>
      <c r="G1" s="140"/>
      <c r="H1" s="140"/>
      <c r="I1" s="140"/>
      <c r="J1" s="140"/>
      <c r="K1" s="140"/>
      <c r="L1" s="141"/>
    </row>
    <row r="2" spans="1:13">
      <c r="A2" s="25" t="s">
        <v>1</v>
      </c>
      <c r="B2" s="6">
        <v>1970</v>
      </c>
      <c r="C2" s="6">
        <v>1980</v>
      </c>
      <c r="D2" s="2">
        <v>1990</v>
      </c>
      <c r="E2" s="2">
        <v>2000</v>
      </c>
      <c r="F2" s="2">
        <v>2005</v>
      </c>
      <c r="G2" s="2">
        <v>2010</v>
      </c>
      <c r="H2" s="2">
        <v>2015</v>
      </c>
      <c r="I2" s="2">
        <v>2020</v>
      </c>
      <c r="J2" s="2">
        <v>2025</v>
      </c>
      <c r="K2" s="2">
        <v>2030</v>
      </c>
      <c r="L2" s="33">
        <v>2035</v>
      </c>
    </row>
    <row r="3" spans="1:13" s="41" customFormat="1">
      <c r="A3" s="26" t="s">
        <v>2</v>
      </c>
      <c r="B3" s="15">
        <v>7894.9</v>
      </c>
      <c r="C3" s="15">
        <v>7071.6</v>
      </c>
      <c r="D3" s="15">
        <v>7322.5640000000003</v>
      </c>
      <c r="E3" s="94">
        <v>8008.2780000000002</v>
      </c>
      <c r="F3" s="94">
        <v>8213.8389999999999</v>
      </c>
      <c r="G3" s="94">
        <v>8320.4456203502523</v>
      </c>
      <c r="H3" s="94">
        <v>8391.4098093776283</v>
      </c>
      <c r="I3" s="94">
        <v>8645.9148384439395</v>
      </c>
      <c r="J3" s="94">
        <v>8910.6976895352072</v>
      </c>
      <c r="K3" s="94">
        <v>9217.7230237072617</v>
      </c>
      <c r="L3" s="101">
        <v>9585.8476828422063</v>
      </c>
    </row>
    <row r="4" spans="1:13" s="41" customFormat="1">
      <c r="A4" s="27" t="s">
        <v>3</v>
      </c>
      <c r="B4" s="95">
        <v>1471.7</v>
      </c>
      <c r="C4" s="95">
        <v>1169</v>
      </c>
      <c r="D4" s="96">
        <v>1203.8</v>
      </c>
      <c r="E4" s="108">
        <v>1332.65</v>
      </c>
      <c r="F4" s="108">
        <v>1364.566</v>
      </c>
      <c r="G4" s="96">
        <v>1372.3389999999999</v>
      </c>
      <c r="H4" s="96">
        <v>1382.203</v>
      </c>
      <c r="I4" s="96">
        <v>1414.9110000000001</v>
      </c>
      <c r="J4" s="96">
        <v>1449.62</v>
      </c>
      <c r="K4" s="96">
        <v>1488.66</v>
      </c>
      <c r="L4" s="103">
        <v>1527.9939999999999</v>
      </c>
      <c r="M4" s="130"/>
    </row>
    <row r="5" spans="1:13" s="41" customFormat="1">
      <c r="A5" s="27" t="s">
        <v>4</v>
      </c>
      <c r="B5" s="95">
        <v>2602</v>
      </c>
      <c r="C5" s="95">
        <v>2231</v>
      </c>
      <c r="D5" s="96">
        <v>2300.6999999999998</v>
      </c>
      <c r="E5" s="108">
        <v>2465.326</v>
      </c>
      <c r="F5" s="108">
        <v>2511.4079999999999</v>
      </c>
      <c r="G5" s="96">
        <v>2525.21</v>
      </c>
      <c r="H5" s="96">
        <v>2534.165</v>
      </c>
      <c r="I5" s="96">
        <v>2609.46</v>
      </c>
      <c r="J5" s="96">
        <v>2693.7040000000002</v>
      </c>
      <c r="K5" s="96">
        <v>2777.817</v>
      </c>
      <c r="L5" s="103">
        <v>2860.3090000000002</v>
      </c>
    </row>
    <row r="6" spans="1:13" s="41" customFormat="1">
      <c r="A6" s="27" t="s">
        <v>5</v>
      </c>
      <c r="B6" s="95">
        <v>1539.2</v>
      </c>
      <c r="C6" s="95">
        <v>1428.3</v>
      </c>
      <c r="D6" s="96">
        <v>1487.5</v>
      </c>
      <c r="E6" s="108">
        <v>1537.1949999999999</v>
      </c>
      <c r="F6" s="108">
        <v>1606.2750000000001</v>
      </c>
      <c r="G6" s="96">
        <v>1662.93</v>
      </c>
      <c r="H6" s="96">
        <v>1690.5219999999999</v>
      </c>
      <c r="I6" s="96">
        <v>1742.5509999999999</v>
      </c>
      <c r="J6" s="96">
        <v>1777.675</v>
      </c>
      <c r="K6" s="96">
        <v>1820.037</v>
      </c>
      <c r="L6" s="103">
        <v>1884.7170000000001</v>
      </c>
    </row>
    <row r="7" spans="1:13" s="41" customFormat="1">
      <c r="A7" s="27" t="s">
        <v>6</v>
      </c>
      <c r="B7" s="95">
        <v>1986.5</v>
      </c>
      <c r="C7" s="95">
        <v>1891.3</v>
      </c>
      <c r="D7" s="96">
        <v>1951.6</v>
      </c>
      <c r="E7" s="108">
        <v>2229.3789999999999</v>
      </c>
      <c r="F7" s="108">
        <v>2256.576</v>
      </c>
      <c r="G7" s="96">
        <v>2278.8409999999999</v>
      </c>
      <c r="H7" s="96">
        <v>2296.9920000000002</v>
      </c>
      <c r="I7" s="96">
        <v>2370.069</v>
      </c>
      <c r="J7" s="96">
        <v>2461.7860000000001</v>
      </c>
      <c r="K7" s="96">
        <v>2585.2620000000002</v>
      </c>
      <c r="L7" s="103">
        <v>2752.2510000000002</v>
      </c>
    </row>
    <row r="8" spans="1:13" s="41" customFormat="1">
      <c r="A8" s="27" t="s">
        <v>7</v>
      </c>
      <c r="B8" s="95">
        <v>295.5</v>
      </c>
      <c r="C8" s="95">
        <v>352</v>
      </c>
      <c r="D8" s="96">
        <v>379</v>
      </c>
      <c r="E8" s="108">
        <v>443.72800000000001</v>
      </c>
      <c r="F8" s="108">
        <v>475.01400000000001</v>
      </c>
      <c r="G8" s="96">
        <v>481.10195012862607</v>
      </c>
      <c r="H8" s="96">
        <v>487.47300000000001</v>
      </c>
      <c r="I8" s="96">
        <v>508.88400000000001</v>
      </c>
      <c r="J8" s="96">
        <v>527.83199999999999</v>
      </c>
      <c r="K8" s="96">
        <v>545.91499999999996</v>
      </c>
      <c r="L8" s="103">
        <v>560.54200000000003</v>
      </c>
    </row>
    <row r="9" spans="1:13">
      <c r="A9" s="28"/>
      <c r="B9" s="16"/>
      <c r="C9" s="16"/>
      <c r="D9" s="16"/>
      <c r="E9" s="109"/>
      <c r="F9" s="109"/>
      <c r="G9" s="109"/>
      <c r="H9" s="110"/>
      <c r="I9" s="110"/>
      <c r="J9" s="110"/>
      <c r="K9" s="110"/>
      <c r="L9" s="111"/>
    </row>
    <row r="10" spans="1:13">
      <c r="A10" s="29" t="s">
        <v>8</v>
      </c>
      <c r="B10" s="15">
        <v>2553</v>
      </c>
      <c r="C10" s="15">
        <v>2605.8000000000002</v>
      </c>
      <c r="D10" s="15">
        <v>2609.212</v>
      </c>
      <c r="E10" s="15">
        <v>2753.913</v>
      </c>
      <c r="F10" s="15">
        <v>2803.7060000000001</v>
      </c>
      <c r="G10" s="94">
        <v>2870.2598570971259</v>
      </c>
      <c r="H10" s="94">
        <v>2911.0725419570645</v>
      </c>
      <c r="I10" s="94">
        <v>2962.470635927029</v>
      </c>
      <c r="J10" s="94">
        <v>3045.8120627694129</v>
      </c>
      <c r="K10" s="94">
        <v>3157.1817517912241</v>
      </c>
      <c r="L10" s="101">
        <v>3264.1887350100073</v>
      </c>
    </row>
    <row r="11" spans="1:13">
      <c r="A11" s="27" t="s">
        <v>9</v>
      </c>
      <c r="B11" s="95">
        <v>1428.1</v>
      </c>
      <c r="C11" s="95">
        <v>1321.6</v>
      </c>
      <c r="D11" s="96">
        <v>1287.4000000000001</v>
      </c>
      <c r="E11" s="17">
        <v>1334.5440000000001</v>
      </c>
      <c r="F11" s="17">
        <v>1331.62</v>
      </c>
      <c r="G11" s="96">
        <v>1339.9143313294219</v>
      </c>
      <c r="H11" s="96">
        <v>1349.0850982194859</v>
      </c>
      <c r="I11" s="96">
        <v>1358.0182896850872</v>
      </c>
      <c r="J11" s="96">
        <v>1399.1214881931012</v>
      </c>
      <c r="K11" s="96">
        <v>1446.6893452543115</v>
      </c>
      <c r="L11" s="103">
        <v>1485.4402960843304</v>
      </c>
    </row>
    <row r="12" spans="1:13">
      <c r="A12" s="27" t="s">
        <v>10</v>
      </c>
      <c r="B12" s="95">
        <v>1124.9000000000001</v>
      </c>
      <c r="C12" s="95">
        <v>1284.2</v>
      </c>
      <c r="D12" s="96">
        <v>1321.8</v>
      </c>
      <c r="E12" s="17">
        <v>1419.3689999999999</v>
      </c>
      <c r="F12" s="17">
        <v>1472.086</v>
      </c>
      <c r="G12" s="96">
        <v>1530.3369837900516</v>
      </c>
      <c r="H12" s="96">
        <v>1561.9979106456879</v>
      </c>
      <c r="I12" s="96">
        <v>1604.4256796563675</v>
      </c>
      <c r="J12" s="96">
        <v>1646.6713043459454</v>
      </c>
      <c r="K12" s="96">
        <v>1710.4579892038023</v>
      </c>
      <c r="L12" s="103">
        <v>1778.7222222622033</v>
      </c>
    </row>
    <row r="13" spans="1:13">
      <c r="A13" s="28"/>
      <c r="B13" s="16"/>
      <c r="C13" s="16"/>
      <c r="D13" s="16"/>
      <c r="E13" s="109"/>
      <c r="F13" s="109"/>
      <c r="G13" s="109"/>
      <c r="H13" s="110"/>
      <c r="I13" s="110"/>
      <c r="J13" s="110"/>
      <c r="K13" s="110"/>
      <c r="L13" s="111"/>
    </row>
    <row r="14" spans="1:13">
      <c r="A14" s="29" t="s">
        <v>11</v>
      </c>
      <c r="B14" s="15">
        <v>1818.5</v>
      </c>
      <c r="C14" s="15">
        <v>1931.3</v>
      </c>
      <c r="D14" s="15">
        <v>2025.972</v>
      </c>
      <c r="E14" s="15">
        <v>2179.1889999999999</v>
      </c>
      <c r="F14" s="15">
        <v>2268.73</v>
      </c>
      <c r="G14" s="94">
        <v>2317.9215893410833</v>
      </c>
      <c r="H14" s="94">
        <v>2402.5082299757096</v>
      </c>
      <c r="I14" s="94">
        <v>2504.7508619604437</v>
      </c>
      <c r="J14" s="94">
        <v>2618.2152596279811</v>
      </c>
      <c r="K14" s="94">
        <v>2740.9852656445642</v>
      </c>
      <c r="L14" s="101">
        <v>2858.4050903745815</v>
      </c>
    </row>
    <row r="15" spans="1:13">
      <c r="A15" s="27" t="s">
        <v>12</v>
      </c>
      <c r="B15" s="95">
        <v>222.3</v>
      </c>
      <c r="C15" s="95">
        <v>245.1</v>
      </c>
      <c r="D15" s="17">
        <v>259.5</v>
      </c>
      <c r="E15" s="17">
        <v>280.14999999999998</v>
      </c>
      <c r="F15" s="17">
        <v>294.50900000000001</v>
      </c>
      <c r="G15" s="96">
        <v>301.38311194991803</v>
      </c>
      <c r="H15" s="96">
        <v>315.44557295158756</v>
      </c>
      <c r="I15" s="96">
        <v>331.91834021444203</v>
      </c>
      <c r="J15" s="96">
        <v>350.55719852917485</v>
      </c>
      <c r="K15" s="96">
        <v>366.12549654330428</v>
      </c>
      <c r="L15" s="103">
        <v>380.02580662182021</v>
      </c>
    </row>
    <row r="16" spans="1:13">
      <c r="A16" s="27" t="s">
        <v>13</v>
      </c>
      <c r="B16" s="95">
        <v>221.7</v>
      </c>
      <c r="C16" s="95">
        <v>259.60000000000002</v>
      </c>
      <c r="D16" s="17">
        <v>307.60000000000002</v>
      </c>
      <c r="E16" s="17">
        <v>341.36700000000002</v>
      </c>
      <c r="F16" s="17">
        <v>372.75</v>
      </c>
      <c r="G16" s="96">
        <v>384.20429297819243</v>
      </c>
      <c r="H16" s="96">
        <v>401.05484437698135</v>
      </c>
      <c r="I16" s="96">
        <v>419.6340145137699</v>
      </c>
      <c r="J16" s="96">
        <v>439.77038468543623</v>
      </c>
      <c r="K16" s="96">
        <v>461.26716848899014</v>
      </c>
      <c r="L16" s="103">
        <v>480.01105882961963</v>
      </c>
    </row>
    <row r="17" spans="1:12">
      <c r="A17" s="27" t="s">
        <v>14</v>
      </c>
      <c r="B17" s="95">
        <v>56.7</v>
      </c>
      <c r="C17" s="95">
        <v>77.2</v>
      </c>
      <c r="D17" s="17">
        <v>83.9</v>
      </c>
      <c r="E17" s="17">
        <v>95.745000000000005</v>
      </c>
      <c r="F17" s="17">
        <v>100.52800000000001</v>
      </c>
      <c r="G17" s="96">
        <v>102.83802523043227</v>
      </c>
      <c r="H17" s="96">
        <v>105.50377236017606</v>
      </c>
      <c r="I17" s="96">
        <v>110.57050476735731</v>
      </c>
      <c r="J17" s="96">
        <v>116.06415292423897</v>
      </c>
      <c r="K17" s="96">
        <v>120.69920919599247</v>
      </c>
      <c r="L17" s="103">
        <v>125.0185303312584</v>
      </c>
    </row>
    <row r="18" spans="1:12" s="41" customFormat="1">
      <c r="A18" s="27" t="s">
        <v>15</v>
      </c>
      <c r="B18" s="95">
        <v>229.9</v>
      </c>
      <c r="C18" s="95">
        <v>259.5</v>
      </c>
      <c r="D18" s="17">
        <v>265.5</v>
      </c>
      <c r="E18" s="96">
        <v>286.75299999999999</v>
      </c>
      <c r="F18" s="96">
        <v>294.63600000000002</v>
      </c>
      <c r="G18" s="96">
        <v>299.09671804206107</v>
      </c>
      <c r="H18" s="96">
        <v>308.1799163582084</v>
      </c>
      <c r="I18" s="96">
        <v>317.19201484459222</v>
      </c>
      <c r="J18" s="96">
        <v>326.63698340351971</v>
      </c>
      <c r="K18" s="96">
        <v>333.53845554700655</v>
      </c>
      <c r="L18" s="103">
        <v>340.03626904113321</v>
      </c>
    </row>
    <row r="19" spans="1:12">
      <c r="A19" s="27" t="s">
        <v>16</v>
      </c>
      <c r="B19" s="95">
        <v>52.6</v>
      </c>
      <c r="C19" s="95">
        <v>65.099999999999994</v>
      </c>
      <c r="D19" s="17">
        <v>69.3</v>
      </c>
      <c r="E19" s="17">
        <v>73.965999999999994</v>
      </c>
      <c r="F19" s="17">
        <v>76.155000000000001</v>
      </c>
      <c r="G19" s="97">
        <v>79.497837554235531</v>
      </c>
      <c r="H19" s="97">
        <v>84.55861740407093</v>
      </c>
      <c r="I19" s="97">
        <v>89.151596911434339</v>
      </c>
      <c r="J19" s="97">
        <v>97.896808533998268</v>
      </c>
      <c r="K19" s="97">
        <v>122.59388852633377</v>
      </c>
      <c r="L19" s="107">
        <v>140.52701119985173</v>
      </c>
    </row>
    <row r="20" spans="1:12">
      <c r="A20" s="27" t="s">
        <v>17</v>
      </c>
      <c r="B20" s="95">
        <v>141.19999999999999</v>
      </c>
      <c r="C20" s="95">
        <v>158.19999999999999</v>
      </c>
      <c r="D20" s="17">
        <v>165.3</v>
      </c>
      <c r="E20" s="17">
        <v>177.749</v>
      </c>
      <c r="F20" s="17">
        <v>182.43299999999999</v>
      </c>
      <c r="G20" s="97">
        <v>189.4311663485268</v>
      </c>
      <c r="H20" s="97">
        <v>200.87481352649408</v>
      </c>
      <c r="I20" s="97">
        <v>216.86644510166261</v>
      </c>
      <c r="J20" s="97">
        <v>241.54430431774196</v>
      </c>
      <c r="K20" s="97">
        <v>271.46132036706354</v>
      </c>
      <c r="L20" s="107">
        <v>309.58608090528412</v>
      </c>
    </row>
    <row r="21" spans="1:12">
      <c r="A21" s="27" t="s">
        <v>18</v>
      </c>
      <c r="B21" s="95">
        <v>894.1</v>
      </c>
      <c r="C21" s="95">
        <v>866.6</v>
      </c>
      <c r="D21" s="17">
        <v>874.9</v>
      </c>
      <c r="E21" s="17">
        <v>923.45899999999995</v>
      </c>
      <c r="F21" s="17">
        <v>947.71900000000005</v>
      </c>
      <c r="G21" s="96">
        <v>961.5051962760831</v>
      </c>
      <c r="H21" s="96">
        <v>986.98853888187091</v>
      </c>
      <c r="I21" s="96">
        <v>1019.4100353508071</v>
      </c>
      <c r="J21" s="96">
        <v>1045.7706436191877</v>
      </c>
      <c r="K21" s="96">
        <v>1065.2553641654144</v>
      </c>
      <c r="L21" s="103">
        <v>1083.1708907549212</v>
      </c>
    </row>
    <row r="22" spans="1:12" ht="9.75" customHeight="1">
      <c r="A22" s="28"/>
      <c r="B22" s="16"/>
      <c r="C22" s="16"/>
      <c r="D22" s="16"/>
      <c r="E22" s="109"/>
      <c r="F22" s="16"/>
      <c r="G22" s="16"/>
      <c r="H22" s="16"/>
      <c r="I22" s="16"/>
      <c r="J22" s="16"/>
      <c r="K22" s="16"/>
      <c r="L22" s="16"/>
    </row>
    <row r="23" spans="1:12" s="42" customFormat="1">
      <c r="A23" s="29" t="s">
        <v>19</v>
      </c>
      <c r="B23" s="15">
        <v>5799.7</v>
      </c>
      <c r="C23" s="15">
        <v>5857</v>
      </c>
      <c r="D23" s="15">
        <v>6097.1</v>
      </c>
      <c r="E23" s="15">
        <v>6661.75</v>
      </c>
      <c r="F23" s="15">
        <v>6873.5019999999995</v>
      </c>
      <c r="G23" s="94">
        <v>6993.8794903344997</v>
      </c>
      <c r="H23" s="94">
        <v>7184.4328784908403</v>
      </c>
      <c r="I23" s="94">
        <v>7422.45570713289</v>
      </c>
      <c r="J23" s="94">
        <v>7655.5286075202603</v>
      </c>
      <c r="K23" s="94">
        <v>7939.9344112914205</v>
      </c>
      <c r="L23" s="101">
        <v>8230.40451327337</v>
      </c>
    </row>
    <row r="24" spans="1:12">
      <c r="A24" s="27" t="s">
        <v>20</v>
      </c>
      <c r="B24" s="95">
        <v>898</v>
      </c>
      <c r="C24" s="95">
        <v>845.4</v>
      </c>
      <c r="D24" s="17">
        <v>825.4</v>
      </c>
      <c r="E24" s="17">
        <v>884.11800000000005</v>
      </c>
      <c r="F24" s="17">
        <v>902.30799999999999</v>
      </c>
      <c r="G24" s="13">
        <v>909.85956969521851</v>
      </c>
      <c r="H24" s="13">
        <v>924.23922466548765</v>
      </c>
      <c r="I24" s="13">
        <v>942.30054379597277</v>
      </c>
      <c r="J24" s="13">
        <v>959.67054093393483</v>
      </c>
      <c r="K24" s="13">
        <v>980.58557805272483</v>
      </c>
      <c r="L24" s="112">
        <v>1003.4989886928514</v>
      </c>
    </row>
    <row r="25" spans="1:12">
      <c r="A25" s="27" t="s">
        <v>21</v>
      </c>
      <c r="B25" s="95">
        <v>930</v>
      </c>
      <c r="C25" s="95">
        <v>851.3</v>
      </c>
      <c r="D25" s="17">
        <v>778</v>
      </c>
      <c r="E25" s="17">
        <v>793.63300000000004</v>
      </c>
      <c r="F25" s="17">
        <v>789.16600000000005</v>
      </c>
      <c r="G25" s="13">
        <v>797.60189756864497</v>
      </c>
      <c r="H25" s="13">
        <v>812.54103837969728</v>
      </c>
      <c r="I25" s="13">
        <v>831.26539622085329</v>
      </c>
      <c r="J25" s="13">
        <v>849.39412218678615</v>
      </c>
      <c r="K25" s="13">
        <v>871.33339331226011</v>
      </c>
      <c r="L25" s="112">
        <v>887.03030036367522</v>
      </c>
    </row>
    <row r="26" spans="1:12">
      <c r="A26" s="27" t="s">
        <v>22</v>
      </c>
      <c r="B26" s="95">
        <v>609.29999999999995</v>
      </c>
      <c r="C26" s="95">
        <v>557</v>
      </c>
      <c r="D26" s="17">
        <v>553.1</v>
      </c>
      <c r="E26" s="17">
        <v>608.97500000000002</v>
      </c>
      <c r="F26" s="17">
        <v>602.97</v>
      </c>
      <c r="G26" s="13">
        <v>620.50692140467902</v>
      </c>
      <c r="H26" s="13">
        <v>646.23094657914874</v>
      </c>
      <c r="I26" s="13">
        <v>678.27042138322849</v>
      </c>
      <c r="J26" s="13">
        <v>709.90933332869486</v>
      </c>
      <c r="K26" s="13">
        <v>748.76019605566955</v>
      </c>
      <c r="L26" s="112">
        <v>775.72916475900172</v>
      </c>
    </row>
    <row r="27" spans="1:12">
      <c r="A27" s="27" t="s">
        <v>23</v>
      </c>
      <c r="B27" s="95">
        <v>69.7</v>
      </c>
      <c r="C27" s="95">
        <v>87.4</v>
      </c>
      <c r="D27" s="17">
        <v>107.9</v>
      </c>
      <c r="E27" s="17">
        <v>121.989</v>
      </c>
      <c r="F27" s="17">
        <v>130.042</v>
      </c>
      <c r="G27" s="13">
        <v>132.10510993668777</v>
      </c>
      <c r="H27" s="13">
        <v>135.43512847121227</v>
      </c>
      <c r="I27" s="13">
        <v>139.59661208695206</v>
      </c>
      <c r="J27" s="13">
        <v>143.66325417574899</v>
      </c>
      <c r="K27" s="13">
        <v>148.61875904185155</v>
      </c>
      <c r="L27" s="112">
        <v>157.21285404160139</v>
      </c>
    </row>
    <row r="28" spans="1:12">
      <c r="A28" s="27" t="s">
        <v>24</v>
      </c>
      <c r="B28" s="95">
        <v>304</v>
      </c>
      <c r="C28" s="95">
        <v>307.89999999999998</v>
      </c>
      <c r="D28" s="17">
        <v>325.8</v>
      </c>
      <c r="E28" s="17">
        <v>350.76100000000002</v>
      </c>
      <c r="F28" s="17">
        <v>366.07</v>
      </c>
      <c r="G28" s="13">
        <v>374.60803382795382</v>
      </c>
      <c r="H28" s="13">
        <v>387.50466124865977</v>
      </c>
      <c r="I28" s="13">
        <v>403.58458716452122</v>
      </c>
      <c r="J28" s="13">
        <v>419.41095781403664</v>
      </c>
      <c r="K28" s="13">
        <v>438.79812870283126</v>
      </c>
      <c r="L28" s="112">
        <v>472.53294625019896</v>
      </c>
    </row>
    <row r="29" spans="1:12">
      <c r="A29" s="27" t="s">
        <v>25</v>
      </c>
      <c r="B29" s="95">
        <v>583.79999999999995</v>
      </c>
      <c r="C29" s="95">
        <v>595.9</v>
      </c>
      <c r="D29" s="17">
        <v>671.7</v>
      </c>
      <c r="E29" s="17">
        <v>750.16200000000003</v>
      </c>
      <c r="F29" s="17">
        <v>789.28300000000002</v>
      </c>
      <c r="G29" s="13">
        <v>807.20012407509626</v>
      </c>
      <c r="H29" s="13">
        <v>834.37213033397757</v>
      </c>
      <c r="I29" s="13">
        <v>868.25587481199796</v>
      </c>
      <c r="J29" s="13">
        <v>901.59051140464953</v>
      </c>
      <c r="K29" s="13">
        <v>942.41193024531958</v>
      </c>
      <c r="L29" s="112">
        <v>980.64250548832024</v>
      </c>
    </row>
    <row r="30" spans="1:12">
      <c r="A30" s="27" t="s">
        <v>26</v>
      </c>
      <c r="B30" s="95">
        <v>459.3</v>
      </c>
      <c r="C30" s="95">
        <v>503.2</v>
      </c>
      <c r="D30" s="17">
        <v>553.20000000000005</v>
      </c>
      <c r="E30" s="17">
        <v>615.30100000000004</v>
      </c>
      <c r="F30" s="17">
        <v>634.84100000000001</v>
      </c>
      <c r="G30" s="13">
        <v>642.67703744298137</v>
      </c>
      <c r="H30" s="13">
        <v>656.0491906558691</v>
      </c>
      <c r="I30" s="13">
        <v>672.79036699852304</v>
      </c>
      <c r="J30" s="13">
        <v>689.05755186048748</v>
      </c>
      <c r="K30" s="13">
        <v>708.79715850729201</v>
      </c>
      <c r="L30" s="112">
        <v>715.70605234362415</v>
      </c>
    </row>
    <row r="31" spans="1:12">
      <c r="A31" s="27" t="s">
        <v>27</v>
      </c>
      <c r="B31" s="95">
        <v>383.4</v>
      </c>
      <c r="C31" s="95">
        <v>407.6</v>
      </c>
      <c r="D31" s="17">
        <v>421.3</v>
      </c>
      <c r="E31" s="17">
        <v>470.21199999999999</v>
      </c>
      <c r="F31" s="17">
        <v>490.084</v>
      </c>
      <c r="G31" s="13">
        <v>492.57064909219577</v>
      </c>
      <c r="H31" s="13">
        <v>498.29735074063512</v>
      </c>
      <c r="I31" s="13">
        <v>505.62528186367149</v>
      </c>
      <c r="J31" s="13">
        <v>512.36978439291147</v>
      </c>
      <c r="K31" s="13">
        <v>520.51359354055842</v>
      </c>
      <c r="L31" s="112">
        <v>537.72361139007921</v>
      </c>
    </row>
    <row r="32" spans="1:12">
      <c r="A32" s="27" t="s">
        <v>28</v>
      </c>
      <c r="B32" s="95">
        <v>208.5</v>
      </c>
      <c r="C32" s="95">
        <v>346</v>
      </c>
      <c r="D32" s="17">
        <v>433.2</v>
      </c>
      <c r="E32" s="17">
        <v>510.916</v>
      </c>
      <c r="F32" s="17">
        <v>558.16999999999996</v>
      </c>
      <c r="G32" s="13">
        <v>577.18828795740455</v>
      </c>
      <c r="H32" s="13">
        <v>604.59328088668565</v>
      </c>
      <c r="I32" s="13">
        <v>638.70386905563214</v>
      </c>
      <c r="J32" s="13">
        <v>672.45734612327237</v>
      </c>
      <c r="K32" s="13">
        <v>713.96650664787819</v>
      </c>
      <c r="L32" s="112">
        <v>765.69218735179447</v>
      </c>
    </row>
    <row r="33" spans="1:12">
      <c r="A33" s="27" t="s">
        <v>29</v>
      </c>
      <c r="B33" s="95">
        <v>460.8</v>
      </c>
      <c r="C33" s="95">
        <v>447.6</v>
      </c>
      <c r="D33" s="17">
        <v>470.9</v>
      </c>
      <c r="E33" s="17">
        <v>489.04899999999998</v>
      </c>
      <c r="F33" s="17">
        <v>496.98500000000001</v>
      </c>
      <c r="G33" s="13">
        <v>504.88981118958321</v>
      </c>
      <c r="H33" s="13">
        <v>517.64225300048088</v>
      </c>
      <c r="I33" s="13">
        <v>533.57855218205702</v>
      </c>
      <c r="J33" s="13">
        <v>549.15249212324352</v>
      </c>
      <c r="K33" s="13">
        <v>568.13124275864993</v>
      </c>
      <c r="L33" s="112">
        <v>577.07651290744593</v>
      </c>
    </row>
    <row r="34" spans="1:12">
      <c r="A34" s="27" t="s">
        <v>30</v>
      </c>
      <c r="B34" s="95">
        <v>198.4</v>
      </c>
      <c r="C34" s="95">
        <v>203.1</v>
      </c>
      <c r="D34" s="17">
        <v>240.2</v>
      </c>
      <c r="E34" s="17">
        <v>297.49</v>
      </c>
      <c r="F34" s="17">
        <v>319.83</v>
      </c>
      <c r="G34" s="13">
        <v>325.94204762241873</v>
      </c>
      <c r="H34" s="13">
        <v>335.47114684645709</v>
      </c>
      <c r="I34" s="13">
        <v>347.36554407050056</v>
      </c>
      <c r="J34" s="13">
        <v>359.03178818139924</v>
      </c>
      <c r="K34" s="13">
        <v>373.28658207501843</v>
      </c>
      <c r="L34" s="112">
        <v>400.38596013502661</v>
      </c>
    </row>
    <row r="35" spans="1:12">
      <c r="A35" s="27" t="s">
        <v>31</v>
      </c>
      <c r="B35" s="95">
        <v>77.5</v>
      </c>
      <c r="C35" s="95">
        <v>116.1</v>
      </c>
      <c r="D35" s="17">
        <v>130.9</v>
      </c>
      <c r="E35" s="17">
        <v>144.166</v>
      </c>
      <c r="F35" s="17">
        <v>152.726</v>
      </c>
      <c r="G35" s="13">
        <v>157.24431675751535</v>
      </c>
      <c r="H35" s="13">
        <v>163.62949302535463</v>
      </c>
      <c r="I35" s="13">
        <v>171.70702196312533</v>
      </c>
      <c r="J35" s="13">
        <v>179.68297646462597</v>
      </c>
      <c r="K35" s="13">
        <v>189.47649146071507</v>
      </c>
      <c r="L35" s="112">
        <v>200.93830017200887</v>
      </c>
    </row>
    <row r="36" spans="1:12">
      <c r="A36" s="27" t="s">
        <v>32</v>
      </c>
      <c r="B36" s="95">
        <v>543.1</v>
      </c>
      <c r="C36" s="95">
        <v>504.1</v>
      </c>
      <c r="D36" s="17">
        <v>493.8</v>
      </c>
      <c r="E36" s="17">
        <v>522.54100000000005</v>
      </c>
      <c r="F36" s="17">
        <v>530.71</v>
      </c>
      <c r="G36" s="13">
        <v>538.60908215616701</v>
      </c>
      <c r="H36" s="13">
        <v>551.52744497782112</v>
      </c>
      <c r="I36" s="13">
        <v>567.67838865478336</v>
      </c>
      <c r="J36" s="13">
        <v>583.43971801129237</v>
      </c>
      <c r="K36" s="13">
        <v>602.62670054294597</v>
      </c>
      <c r="L36" s="112">
        <v>614.64064617402323</v>
      </c>
    </row>
    <row r="37" spans="1:12">
      <c r="A37" s="27" t="s">
        <v>33</v>
      </c>
      <c r="B37" s="95">
        <v>73.900000000000006</v>
      </c>
      <c r="C37" s="95">
        <v>84.4</v>
      </c>
      <c r="D37" s="17">
        <v>91.7</v>
      </c>
      <c r="E37" s="17">
        <v>102.437</v>
      </c>
      <c r="F37" s="17">
        <v>110.31699999999999</v>
      </c>
      <c r="G37" s="13">
        <v>112.94071018119229</v>
      </c>
      <c r="H37" s="13">
        <v>116.89262412561369</v>
      </c>
      <c r="I37" s="13">
        <v>121.81949888824133</v>
      </c>
      <c r="J37" s="13">
        <v>126.6702129639701</v>
      </c>
      <c r="K37" s="13">
        <v>132.61366191426754</v>
      </c>
      <c r="L37" s="112">
        <v>141.61081985416055</v>
      </c>
    </row>
    <row r="38" spans="1:12">
      <c r="A38" s="28"/>
      <c r="B38" s="16"/>
      <c r="C38" s="16"/>
      <c r="D38" s="16"/>
      <c r="E38" s="109"/>
      <c r="F38" s="109"/>
      <c r="G38" s="109"/>
      <c r="H38" s="110"/>
      <c r="I38" s="110"/>
      <c r="J38" s="110"/>
      <c r="K38" s="110"/>
      <c r="L38" s="111"/>
    </row>
    <row r="39" spans="1:12" s="42" customFormat="1">
      <c r="A39" s="29" t="s">
        <v>34</v>
      </c>
      <c r="B39" s="15">
        <v>1681.9</v>
      </c>
      <c r="C39" s="15">
        <v>1725.2</v>
      </c>
      <c r="D39" s="15">
        <v>1805.9560000000001</v>
      </c>
      <c r="E39" s="15">
        <v>1888.768</v>
      </c>
      <c r="F39" s="15">
        <v>1934.954</v>
      </c>
      <c r="G39" s="94">
        <v>1968.2081174347909</v>
      </c>
      <c r="H39" s="94">
        <v>2017.8718574928837</v>
      </c>
      <c r="I39" s="94">
        <v>2079.1105631156256</v>
      </c>
      <c r="J39" s="94">
        <v>2151.2224864538016</v>
      </c>
      <c r="K39" s="94">
        <v>2248.9342819327203</v>
      </c>
      <c r="L39" s="101">
        <v>2367.7594356673894</v>
      </c>
    </row>
    <row r="40" spans="1:12">
      <c r="A40" s="27" t="s">
        <v>35</v>
      </c>
      <c r="B40" s="95">
        <v>792.8</v>
      </c>
      <c r="C40" s="95">
        <v>807.1</v>
      </c>
      <c r="D40" s="17">
        <v>827.7</v>
      </c>
      <c r="E40" s="17">
        <v>882.56700000000001</v>
      </c>
      <c r="F40" s="17">
        <v>901.08600000000001</v>
      </c>
      <c r="G40" s="13">
        <v>918.43930695233712</v>
      </c>
      <c r="H40" s="13">
        <v>940.65923813289123</v>
      </c>
      <c r="I40" s="13">
        <v>965.98328020179395</v>
      </c>
      <c r="J40" s="17">
        <v>1000.5211564387922</v>
      </c>
      <c r="K40" s="17">
        <v>1043.1915200393194</v>
      </c>
      <c r="L40" s="90">
        <v>1094.9608362068216</v>
      </c>
    </row>
    <row r="41" spans="1:12">
      <c r="A41" s="27" t="s">
        <v>36</v>
      </c>
      <c r="B41" s="95">
        <v>144.1</v>
      </c>
      <c r="C41" s="95">
        <v>156.80000000000001</v>
      </c>
      <c r="D41" s="17">
        <v>174.1</v>
      </c>
      <c r="E41" s="17">
        <v>182.19300000000001</v>
      </c>
      <c r="F41" s="17">
        <v>189.358</v>
      </c>
      <c r="G41" s="13">
        <v>199.67356216157728</v>
      </c>
      <c r="H41" s="13">
        <v>207.29486313051211</v>
      </c>
      <c r="I41" s="13">
        <v>221.69943760263217</v>
      </c>
      <c r="J41" s="17">
        <v>234.32096473537808</v>
      </c>
      <c r="K41" s="17">
        <v>246.16107166767492</v>
      </c>
      <c r="L41" s="90">
        <v>260.60818654883599</v>
      </c>
    </row>
    <row r="42" spans="1:12">
      <c r="A42" s="27" t="s">
        <v>37</v>
      </c>
      <c r="B42" s="95">
        <v>745</v>
      </c>
      <c r="C42" s="95">
        <v>761.3</v>
      </c>
      <c r="D42" s="17">
        <v>804.2</v>
      </c>
      <c r="E42" s="17">
        <v>824.00800000000004</v>
      </c>
      <c r="F42" s="17">
        <v>844.51</v>
      </c>
      <c r="G42" s="13">
        <v>850.11309250958698</v>
      </c>
      <c r="H42" s="13">
        <v>869.91527835544719</v>
      </c>
      <c r="I42" s="13">
        <v>891.3904995049736</v>
      </c>
      <c r="J42" s="17">
        <v>916.34376431987027</v>
      </c>
      <c r="K42" s="17">
        <v>959.578419060226</v>
      </c>
      <c r="L42" s="90">
        <v>1012.203851743527</v>
      </c>
    </row>
    <row r="43" spans="1:12">
      <c r="A43" s="28"/>
      <c r="B43" s="16"/>
      <c r="C43" s="16"/>
      <c r="D43" s="16"/>
      <c r="E43" s="109"/>
      <c r="F43" s="109"/>
      <c r="G43" s="109"/>
      <c r="H43" s="110"/>
      <c r="I43" s="110"/>
      <c r="J43" s="110"/>
      <c r="K43" s="110"/>
      <c r="L43" s="111"/>
    </row>
    <row r="44" spans="1:12" ht="13.5" thickBot="1">
      <c r="A44" s="30" t="s">
        <v>38</v>
      </c>
      <c r="B44" s="31">
        <v>19748</v>
      </c>
      <c r="C44" s="31">
        <v>19190.900000000001</v>
      </c>
      <c r="D44" s="31">
        <v>19860.803999999996</v>
      </c>
      <c r="E44" s="31">
        <v>21491.898000000001</v>
      </c>
      <c r="F44" s="31">
        <v>22094.731</v>
      </c>
      <c r="G44" s="31">
        <v>22470.714674557752</v>
      </c>
      <c r="H44" s="31">
        <v>22907.295317294127</v>
      </c>
      <c r="I44" s="31">
        <v>23614.702606579929</v>
      </c>
      <c r="J44" s="31">
        <v>24381.476105906666</v>
      </c>
      <c r="K44" s="31">
        <v>25304.758734367191</v>
      </c>
      <c r="L44" s="31">
        <v>26306.605457167552</v>
      </c>
    </row>
    <row r="45" spans="1:12">
      <c r="A45" s="42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</row>
    <row r="46" spans="1:12">
      <c r="A46" s="42"/>
      <c r="B46" s="54"/>
      <c r="C46" s="54"/>
      <c r="D46" s="54"/>
      <c r="E46" s="54"/>
      <c r="F46" s="123"/>
      <c r="G46" s="54"/>
      <c r="H46" s="54"/>
      <c r="I46" s="54"/>
      <c r="J46" s="54"/>
      <c r="K46" s="54"/>
      <c r="L46" s="54"/>
    </row>
    <row r="47" spans="1:12">
      <c r="A47" s="42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</row>
    <row r="48" spans="1:12" ht="13.5" thickBot="1">
      <c r="A48" s="40"/>
      <c r="B48" s="55"/>
      <c r="C48" s="55"/>
      <c r="D48" s="55"/>
      <c r="E48" s="55"/>
      <c r="F48" s="55"/>
      <c r="G48" s="55"/>
      <c r="H48" s="57"/>
      <c r="I48" s="57"/>
      <c r="J48" s="57"/>
      <c r="K48" s="57"/>
      <c r="L48" s="57"/>
    </row>
    <row r="49" spans="1:12">
      <c r="A49" s="24" t="s">
        <v>51</v>
      </c>
      <c r="B49" s="140" t="s">
        <v>52</v>
      </c>
      <c r="C49" s="140"/>
      <c r="D49" s="140"/>
      <c r="E49" s="140"/>
      <c r="F49" s="140"/>
      <c r="G49" s="140"/>
      <c r="H49" s="140"/>
      <c r="I49" s="140"/>
      <c r="J49" s="140"/>
      <c r="K49" s="140"/>
      <c r="L49" s="141"/>
    </row>
    <row r="50" spans="1:12">
      <c r="A50" s="25" t="s">
        <v>1</v>
      </c>
      <c r="B50" s="6" t="s">
        <v>53</v>
      </c>
      <c r="C50" s="6" t="s">
        <v>54</v>
      </c>
      <c r="D50" s="2" t="s">
        <v>55</v>
      </c>
      <c r="E50" s="2" t="s">
        <v>56</v>
      </c>
      <c r="F50" s="2" t="s">
        <v>57</v>
      </c>
      <c r="G50" s="2" t="s">
        <v>58</v>
      </c>
      <c r="H50" s="2" t="s">
        <v>59</v>
      </c>
      <c r="I50" s="2" t="s">
        <v>60</v>
      </c>
      <c r="J50" s="2" t="s">
        <v>82</v>
      </c>
      <c r="K50" s="2" t="s">
        <v>61</v>
      </c>
      <c r="L50" s="33" t="s">
        <v>62</v>
      </c>
    </row>
    <row r="51" spans="1:12">
      <c r="A51" s="26" t="s">
        <v>2</v>
      </c>
      <c r="B51" s="15">
        <f t="shared" ref="B51:B56" si="0">C3-B3</f>
        <v>-823.29999999999927</v>
      </c>
      <c r="C51" s="15">
        <f t="shared" ref="C51:K51" si="1">D3-C3</f>
        <v>250.96399999999994</v>
      </c>
      <c r="D51" s="15">
        <f t="shared" si="1"/>
        <v>685.71399999999994</v>
      </c>
      <c r="E51" s="15">
        <f t="shared" ref="E51:F56" si="2">F3-E3</f>
        <v>205.56099999999969</v>
      </c>
      <c r="F51" s="15">
        <f t="shared" si="2"/>
        <v>106.60662035025234</v>
      </c>
      <c r="G51" s="15">
        <f t="shared" si="1"/>
        <v>70.964189027376051</v>
      </c>
      <c r="H51" s="15">
        <f t="shared" si="1"/>
        <v>254.50502906631118</v>
      </c>
      <c r="I51" s="15">
        <f t="shared" si="1"/>
        <v>264.78285109126773</v>
      </c>
      <c r="J51" s="15">
        <f t="shared" si="1"/>
        <v>307.0253341720545</v>
      </c>
      <c r="K51" s="15">
        <f t="shared" si="1"/>
        <v>368.12465913494452</v>
      </c>
      <c r="L51" s="89">
        <f>L3-F3</f>
        <v>1372.0086828422063</v>
      </c>
    </row>
    <row r="52" spans="1:12">
      <c r="A52" s="27" t="s">
        <v>3</v>
      </c>
      <c r="B52" s="17">
        <f t="shared" si="0"/>
        <v>-302.70000000000005</v>
      </c>
      <c r="C52" s="17">
        <f t="shared" ref="C52:D56" si="3">D4-C4</f>
        <v>34.799999999999955</v>
      </c>
      <c r="D52" s="17">
        <f t="shared" si="3"/>
        <v>128.85000000000014</v>
      </c>
      <c r="E52" s="17">
        <f t="shared" si="2"/>
        <v>31.91599999999994</v>
      </c>
      <c r="F52" s="17">
        <f t="shared" si="2"/>
        <v>7.7729999999999109</v>
      </c>
      <c r="G52" s="17">
        <f t="shared" ref="G52:K56" si="4">H4-G4</f>
        <v>9.8640000000000327</v>
      </c>
      <c r="H52" s="17">
        <f t="shared" si="4"/>
        <v>32.708000000000084</v>
      </c>
      <c r="I52" s="17">
        <f t="shared" si="4"/>
        <v>34.708999999999833</v>
      </c>
      <c r="J52" s="17">
        <f t="shared" si="4"/>
        <v>39.040000000000191</v>
      </c>
      <c r="K52" s="17">
        <f t="shared" si="4"/>
        <v>39.333999999999833</v>
      </c>
      <c r="L52" s="90">
        <f t="shared" ref="L52:L92" si="5">L4-F4</f>
        <v>163.42799999999988</v>
      </c>
    </row>
    <row r="53" spans="1:12">
      <c r="A53" s="27" t="s">
        <v>4</v>
      </c>
      <c r="B53" s="17">
        <f t="shared" si="0"/>
        <v>-371</v>
      </c>
      <c r="C53" s="17">
        <f t="shared" si="3"/>
        <v>69.699999999999818</v>
      </c>
      <c r="D53" s="17">
        <f t="shared" si="3"/>
        <v>164.6260000000002</v>
      </c>
      <c r="E53" s="17">
        <f t="shared" si="2"/>
        <v>46.08199999999988</v>
      </c>
      <c r="F53" s="17">
        <f t="shared" si="2"/>
        <v>13.802000000000135</v>
      </c>
      <c r="G53" s="17">
        <f t="shared" si="4"/>
        <v>8.9549999999999272</v>
      </c>
      <c r="H53" s="17">
        <f t="shared" si="4"/>
        <v>75.295000000000073</v>
      </c>
      <c r="I53" s="17">
        <f t="shared" si="4"/>
        <v>84.244000000000142</v>
      </c>
      <c r="J53" s="17">
        <f t="shared" si="4"/>
        <v>84.112999999999829</v>
      </c>
      <c r="K53" s="17">
        <f t="shared" si="4"/>
        <v>82.492000000000189</v>
      </c>
      <c r="L53" s="90">
        <f t="shared" si="5"/>
        <v>348.90100000000029</v>
      </c>
    </row>
    <row r="54" spans="1:12">
      <c r="A54" s="27" t="s">
        <v>5</v>
      </c>
      <c r="B54" s="17">
        <f t="shared" si="0"/>
        <v>-110.90000000000009</v>
      </c>
      <c r="C54" s="17">
        <f t="shared" si="3"/>
        <v>59.200000000000045</v>
      </c>
      <c r="D54" s="17">
        <f t="shared" si="3"/>
        <v>49.694999999999936</v>
      </c>
      <c r="E54" s="17">
        <f t="shared" si="2"/>
        <v>69.080000000000155</v>
      </c>
      <c r="F54" s="17">
        <f t="shared" si="2"/>
        <v>56.654999999999973</v>
      </c>
      <c r="G54" s="17">
        <f t="shared" si="4"/>
        <v>27.591999999999871</v>
      </c>
      <c r="H54" s="17">
        <f t="shared" si="4"/>
        <v>52.028999999999996</v>
      </c>
      <c r="I54" s="17">
        <f t="shared" si="4"/>
        <v>35.124000000000024</v>
      </c>
      <c r="J54" s="17">
        <f t="shared" si="4"/>
        <v>42.36200000000008</v>
      </c>
      <c r="K54" s="17">
        <f t="shared" si="4"/>
        <v>64.680000000000064</v>
      </c>
      <c r="L54" s="90">
        <f t="shared" si="5"/>
        <v>278.44200000000001</v>
      </c>
    </row>
    <row r="55" spans="1:12">
      <c r="A55" s="27" t="s">
        <v>6</v>
      </c>
      <c r="B55" s="17">
        <f t="shared" si="0"/>
        <v>-95.200000000000045</v>
      </c>
      <c r="C55" s="17">
        <f t="shared" si="3"/>
        <v>60.299999999999955</v>
      </c>
      <c r="D55" s="17">
        <f t="shared" si="3"/>
        <v>277.779</v>
      </c>
      <c r="E55" s="17">
        <f t="shared" si="2"/>
        <v>27.197000000000116</v>
      </c>
      <c r="F55" s="17">
        <f t="shared" si="2"/>
        <v>22.264999999999873</v>
      </c>
      <c r="G55" s="17">
        <f t="shared" si="4"/>
        <v>18.151000000000295</v>
      </c>
      <c r="H55" s="17">
        <f t="shared" si="4"/>
        <v>73.076999999999771</v>
      </c>
      <c r="I55" s="17">
        <f t="shared" si="4"/>
        <v>91.717000000000098</v>
      </c>
      <c r="J55" s="17">
        <f t="shared" si="4"/>
        <v>123.47600000000011</v>
      </c>
      <c r="K55" s="17">
        <f t="shared" si="4"/>
        <v>166.98900000000003</v>
      </c>
      <c r="L55" s="90">
        <f t="shared" si="5"/>
        <v>495.67500000000018</v>
      </c>
    </row>
    <row r="56" spans="1:12">
      <c r="A56" s="27" t="s">
        <v>7</v>
      </c>
      <c r="B56" s="17">
        <f t="shared" si="0"/>
        <v>56.5</v>
      </c>
      <c r="C56" s="17">
        <f t="shared" si="3"/>
        <v>27</v>
      </c>
      <c r="D56" s="17">
        <f t="shared" si="3"/>
        <v>64.728000000000009</v>
      </c>
      <c r="E56" s="17">
        <f t="shared" si="2"/>
        <v>31.286000000000001</v>
      </c>
      <c r="F56" s="17">
        <f t="shared" si="2"/>
        <v>6.087950128626062</v>
      </c>
      <c r="G56" s="17">
        <f t="shared" si="4"/>
        <v>6.3710498713739412</v>
      </c>
      <c r="H56" s="17">
        <f t="shared" si="4"/>
        <v>21.411000000000001</v>
      </c>
      <c r="I56" s="17">
        <f t="shared" si="4"/>
        <v>18.947999999999979</v>
      </c>
      <c r="J56" s="17">
        <f t="shared" si="4"/>
        <v>18.08299999999997</v>
      </c>
      <c r="K56" s="17">
        <f t="shared" si="4"/>
        <v>14.627000000000066</v>
      </c>
      <c r="L56" s="90">
        <f t="shared" si="5"/>
        <v>85.52800000000002</v>
      </c>
    </row>
    <row r="57" spans="1:12">
      <c r="A57" s="28"/>
      <c r="B57" s="87"/>
      <c r="C57" s="87"/>
      <c r="D57" s="87"/>
      <c r="E57" s="88"/>
      <c r="F57" s="87"/>
      <c r="G57" s="87"/>
      <c r="H57" s="87"/>
      <c r="I57" s="87"/>
      <c r="J57" s="87"/>
      <c r="K57" s="87"/>
      <c r="L57" s="91"/>
    </row>
    <row r="58" spans="1:12">
      <c r="A58" s="29" t="s">
        <v>8</v>
      </c>
      <c r="B58" s="15">
        <f t="shared" ref="B58:D60" si="6">C10-B10</f>
        <v>52.800000000000182</v>
      </c>
      <c r="C58" s="15">
        <f t="shared" si="6"/>
        <v>3.4119999999998072</v>
      </c>
      <c r="D58" s="15">
        <f t="shared" si="6"/>
        <v>144.70100000000002</v>
      </c>
      <c r="E58" s="15">
        <f t="shared" ref="E58:E92" si="7">F10-E10</f>
        <v>49.79300000000012</v>
      </c>
      <c r="F58" s="15">
        <f t="shared" ref="F58:K60" si="8">G10-F10</f>
        <v>66.553857097125729</v>
      </c>
      <c r="G58" s="15">
        <f t="shared" si="8"/>
        <v>40.812684859938599</v>
      </c>
      <c r="H58" s="15">
        <f t="shared" si="8"/>
        <v>51.398093969964521</v>
      </c>
      <c r="I58" s="15">
        <f t="shared" si="8"/>
        <v>83.341426842383953</v>
      </c>
      <c r="J58" s="15">
        <f t="shared" si="8"/>
        <v>111.36968902181115</v>
      </c>
      <c r="K58" s="15">
        <f t="shared" si="8"/>
        <v>107.00698321878326</v>
      </c>
      <c r="L58" s="89">
        <f t="shared" si="5"/>
        <v>460.48273501000722</v>
      </c>
    </row>
    <row r="59" spans="1:12">
      <c r="A59" s="27" t="s">
        <v>9</v>
      </c>
      <c r="B59" s="17">
        <f t="shared" si="6"/>
        <v>-106.5</v>
      </c>
      <c r="C59" s="17">
        <f t="shared" si="6"/>
        <v>-34.199999999999818</v>
      </c>
      <c r="D59" s="17">
        <f t="shared" si="6"/>
        <v>47.144000000000005</v>
      </c>
      <c r="E59" s="17">
        <f t="shared" si="7"/>
        <v>-2.9240000000002055</v>
      </c>
      <c r="F59" s="17">
        <f t="shared" si="8"/>
        <v>8.2943313294219934</v>
      </c>
      <c r="G59" s="17">
        <f t="shared" si="8"/>
        <v>9.1707668900639874</v>
      </c>
      <c r="H59" s="17">
        <f t="shared" si="8"/>
        <v>8.9331914656013396</v>
      </c>
      <c r="I59" s="17">
        <f t="shared" si="8"/>
        <v>41.103198508013975</v>
      </c>
      <c r="J59" s="17">
        <f t="shared" si="8"/>
        <v>47.567857061210361</v>
      </c>
      <c r="K59" s="17">
        <f t="shared" si="8"/>
        <v>38.750950830018837</v>
      </c>
      <c r="L59" s="90">
        <f t="shared" si="5"/>
        <v>153.82029608433049</v>
      </c>
    </row>
    <row r="60" spans="1:12">
      <c r="A60" s="27" t="s">
        <v>10</v>
      </c>
      <c r="B60" s="17">
        <f t="shared" si="6"/>
        <v>159.29999999999995</v>
      </c>
      <c r="C60" s="17">
        <f t="shared" si="6"/>
        <v>37.599999999999909</v>
      </c>
      <c r="D60" s="17">
        <f t="shared" si="6"/>
        <v>97.56899999999996</v>
      </c>
      <c r="E60" s="17">
        <f t="shared" si="7"/>
        <v>52.717000000000098</v>
      </c>
      <c r="F60" s="17">
        <f t="shared" si="8"/>
        <v>58.250983790051578</v>
      </c>
      <c r="G60" s="17">
        <f t="shared" si="8"/>
        <v>31.660926855636262</v>
      </c>
      <c r="H60" s="17">
        <f t="shared" si="8"/>
        <v>42.42776901067964</v>
      </c>
      <c r="I60" s="17">
        <f t="shared" si="8"/>
        <v>42.24562468957788</v>
      </c>
      <c r="J60" s="17">
        <f t="shared" si="8"/>
        <v>63.786684857856926</v>
      </c>
      <c r="K60" s="17">
        <f t="shared" si="8"/>
        <v>68.264233058401032</v>
      </c>
      <c r="L60" s="90">
        <f t="shared" si="5"/>
        <v>306.63622226220332</v>
      </c>
    </row>
    <row r="61" spans="1:12">
      <c r="A61" s="28"/>
      <c r="B61" s="87"/>
      <c r="C61" s="87"/>
      <c r="D61" s="87"/>
      <c r="E61" s="88"/>
      <c r="F61" s="87"/>
      <c r="G61" s="87"/>
      <c r="H61" s="87"/>
      <c r="I61" s="87"/>
      <c r="J61" s="87"/>
      <c r="K61" s="87"/>
      <c r="L61" s="91"/>
    </row>
    <row r="62" spans="1:12">
      <c r="A62" s="29" t="s">
        <v>11</v>
      </c>
      <c r="B62" s="15">
        <f t="shared" ref="B62:D68" si="9">C14-B14</f>
        <v>112.79999999999995</v>
      </c>
      <c r="C62" s="15">
        <f t="shared" si="9"/>
        <v>94.672000000000025</v>
      </c>
      <c r="D62" s="15">
        <f t="shared" si="9"/>
        <v>153.21699999999987</v>
      </c>
      <c r="E62" s="15">
        <f t="shared" si="7"/>
        <v>89.541000000000167</v>
      </c>
      <c r="F62" s="15">
        <f t="shared" ref="F62:K67" si="10">G14-F14</f>
        <v>49.191589341083272</v>
      </c>
      <c r="G62" s="15">
        <f t="shared" si="10"/>
        <v>84.586640634626292</v>
      </c>
      <c r="H62" s="15">
        <f t="shared" si="10"/>
        <v>102.24263198473409</v>
      </c>
      <c r="I62" s="15">
        <f t="shared" si="10"/>
        <v>113.46439766753747</v>
      </c>
      <c r="J62" s="15">
        <f t="shared" si="10"/>
        <v>122.77000601658301</v>
      </c>
      <c r="K62" s="15">
        <f t="shared" si="10"/>
        <v>117.41982473001735</v>
      </c>
      <c r="L62" s="89">
        <f t="shared" si="5"/>
        <v>589.67509037458149</v>
      </c>
    </row>
    <row r="63" spans="1:12">
      <c r="A63" s="27" t="s">
        <v>12</v>
      </c>
      <c r="B63" s="17">
        <f t="shared" si="9"/>
        <v>22.799999999999983</v>
      </c>
      <c r="C63" s="17">
        <f t="shared" si="9"/>
        <v>14.400000000000006</v>
      </c>
      <c r="D63" s="17">
        <f t="shared" si="9"/>
        <v>20.649999999999977</v>
      </c>
      <c r="E63" s="17">
        <f t="shared" si="7"/>
        <v>14.359000000000037</v>
      </c>
      <c r="F63" s="17">
        <f t="shared" si="10"/>
        <v>6.8741119499180172</v>
      </c>
      <c r="G63" s="17">
        <f t="shared" si="10"/>
        <v>14.062461001669533</v>
      </c>
      <c r="H63" s="17">
        <f t="shared" si="10"/>
        <v>16.472767262854461</v>
      </c>
      <c r="I63" s="17">
        <f t="shared" si="10"/>
        <v>18.638858314732829</v>
      </c>
      <c r="J63" s="17">
        <f t="shared" si="10"/>
        <v>15.568298014129425</v>
      </c>
      <c r="K63" s="17">
        <f t="shared" si="10"/>
        <v>13.900310078515929</v>
      </c>
      <c r="L63" s="90">
        <f t="shared" si="5"/>
        <v>85.516806621820194</v>
      </c>
    </row>
    <row r="64" spans="1:12">
      <c r="A64" s="27" t="s">
        <v>13</v>
      </c>
      <c r="B64" s="17">
        <f t="shared" si="9"/>
        <v>37.900000000000034</v>
      </c>
      <c r="C64" s="17">
        <f t="shared" si="9"/>
        <v>48</v>
      </c>
      <c r="D64" s="17">
        <f t="shared" si="9"/>
        <v>33.766999999999996</v>
      </c>
      <c r="E64" s="17">
        <f t="shared" si="7"/>
        <v>31.382999999999981</v>
      </c>
      <c r="F64" s="17">
        <f t="shared" si="10"/>
        <v>11.454292978192427</v>
      </c>
      <c r="G64" s="17">
        <f t="shared" si="10"/>
        <v>16.850551398788923</v>
      </c>
      <c r="H64" s="17">
        <f t="shared" si="10"/>
        <v>18.579170136788548</v>
      </c>
      <c r="I64" s="17">
        <f t="shared" si="10"/>
        <v>20.136370171666329</v>
      </c>
      <c r="J64" s="17">
        <f t="shared" si="10"/>
        <v>21.49678380355391</v>
      </c>
      <c r="K64" s="17">
        <f t="shared" si="10"/>
        <v>18.743890340629491</v>
      </c>
      <c r="L64" s="90">
        <f t="shared" si="5"/>
        <v>107.26105882961963</v>
      </c>
    </row>
    <row r="65" spans="1:12">
      <c r="A65" s="27" t="s">
        <v>14</v>
      </c>
      <c r="B65" s="17">
        <f t="shared" si="9"/>
        <v>20.5</v>
      </c>
      <c r="C65" s="17">
        <f t="shared" si="9"/>
        <v>6.7000000000000028</v>
      </c>
      <c r="D65" s="17">
        <f t="shared" si="9"/>
        <v>11.844999999999999</v>
      </c>
      <c r="E65" s="17">
        <f t="shared" si="7"/>
        <v>4.7830000000000013</v>
      </c>
      <c r="F65" s="17">
        <f t="shared" si="10"/>
        <v>2.3100252304322595</v>
      </c>
      <c r="G65" s="17">
        <f t="shared" si="10"/>
        <v>2.6657471297437922</v>
      </c>
      <c r="H65" s="17">
        <f t="shared" si="10"/>
        <v>5.0667324071812487</v>
      </c>
      <c r="I65" s="17">
        <f t="shared" si="10"/>
        <v>5.4936481568816617</v>
      </c>
      <c r="J65" s="17">
        <f t="shared" si="10"/>
        <v>4.6350562717534984</v>
      </c>
      <c r="K65" s="17">
        <f t="shared" si="10"/>
        <v>4.3193211352659375</v>
      </c>
      <c r="L65" s="90">
        <f t="shared" si="5"/>
        <v>24.490530331258398</v>
      </c>
    </row>
    <row r="66" spans="1:12">
      <c r="A66" s="27" t="s">
        <v>15</v>
      </c>
      <c r="B66" s="17">
        <f t="shared" si="9"/>
        <v>29.599999999999994</v>
      </c>
      <c r="C66" s="17">
        <f t="shared" si="9"/>
        <v>6</v>
      </c>
      <c r="D66" s="17">
        <f t="shared" si="9"/>
        <v>21.252999999999986</v>
      </c>
      <c r="E66" s="17">
        <f t="shared" si="7"/>
        <v>7.8830000000000382</v>
      </c>
      <c r="F66" s="17">
        <f t="shared" si="10"/>
        <v>4.4607180420610462</v>
      </c>
      <c r="G66" s="17">
        <f t="shared" si="10"/>
        <v>9.0831983161473318</v>
      </c>
      <c r="H66" s="17">
        <f t="shared" si="10"/>
        <v>9.0120984863838203</v>
      </c>
      <c r="I66" s="17">
        <f t="shared" si="10"/>
        <v>9.444968558927485</v>
      </c>
      <c r="J66" s="17">
        <f t="shared" si="10"/>
        <v>6.901472143486842</v>
      </c>
      <c r="K66" s="17">
        <f t="shared" si="10"/>
        <v>6.4978134941266603</v>
      </c>
      <c r="L66" s="90">
        <f t="shared" si="5"/>
        <v>45.400269041133186</v>
      </c>
    </row>
    <row r="67" spans="1:12">
      <c r="A67" s="27" t="s">
        <v>16</v>
      </c>
      <c r="B67" s="17">
        <f t="shared" si="9"/>
        <v>12.499999999999993</v>
      </c>
      <c r="C67" s="17">
        <f t="shared" si="9"/>
        <v>4.2000000000000028</v>
      </c>
      <c r="D67" s="17">
        <f t="shared" si="9"/>
        <v>4.6659999999999968</v>
      </c>
      <c r="E67" s="17">
        <f t="shared" si="7"/>
        <v>2.1890000000000072</v>
      </c>
      <c r="F67" s="17">
        <f t="shared" si="10"/>
        <v>3.3428375542355298</v>
      </c>
      <c r="G67" s="17">
        <f t="shared" si="10"/>
        <v>5.0607798498353986</v>
      </c>
      <c r="H67" s="17">
        <f t="shared" si="10"/>
        <v>4.5929795073634097</v>
      </c>
      <c r="I67" s="17">
        <f t="shared" si="10"/>
        <v>8.7452116225639287</v>
      </c>
      <c r="J67" s="17">
        <f t="shared" si="10"/>
        <v>24.697079992335503</v>
      </c>
      <c r="K67" s="17">
        <f t="shared" si="10"/>
        <v>17.933122673517957</v>
      </c>
      <c r="L67" s="90">
        <f t="shared" si="5"/>
        <v>64.372011199851727</v>
      </c>
    </row>
    <row r="68" spans="1:12">
      <c r="A68" s="27" t="s">
        <v>17</v>
      </c>
      <c r="B68" s="17">
        <f t="shared" si="9"/>
        <v>17</v>
      </c>
      <c r="C68" s="17">
        <f t="shared" si="9"/>
        <v>7.1000000000000227</v>
      </c>
      <c r="D68" s="17">
        <f t="shared" si="9"/>
        <v>12.448999999999984</v>
      </c>
      <c r="E68" s="17">
        <f t="shared" si="7"/>
        <v>4.6839999999999975</v>
      </c>
      <c r="F68" s="17">
        <f t="shared" ref="C68:K83" si="11">G20-F20</f>
        <v>6.9981663485268086</v>
      </c>
      <c r="G68" s="17">
        <f t="shared" si="11"/>
        <v>11.443647177967279</v>
      </c>
      <c r="H68" s="17">
        <f t="shared" si="11"/>
        <v>15.991631575168526</v>
      </c>
      <c r="I68" s="17">
        <f t="shared" si="11"/>
        <v>24.677859216079355</v>
      </c>
      <c r="J68" s="17">
        <f t="shared" si="11"/>
        <v>29.917016049321575</v>
      </c>
      <c r="K68" s="17">
        <f t="shared" si="11"/>
        <v>38.124760538220585</v>
      </c>
      <c r="L68" s="90">
        <f t="shared" si="5"/>
        <v>127.15308090528413</v>
      </c>
    </row>
    <row r="69" spans="1:12">
      <c r="A69" s="27" t="s">
        <v>18</v>
      </c>
      <c r="B69" s="17">
        <f>C21-B21</f>
        <v>-27.5</v>
      </c>
      <c r="C69" s="17">
        <f t="shared" si="11"/>
        <v>8.2999999999999545</v>
      </c>
      <c r="D69" s="17">
        <f t="shared" si="11"/>
        <v>48.558999999999969</v>
      </c>
      <c r="E69" s="17">
        <f t="shared" si="7"/>
        <v>24.260000000000105</v>
      </c>
      <c r="F69" s="17">
        <f t="shared" si="11"/>
        <v>13.786196276083047</v>
      </c>
      <c r="G69" s="17">
        <f t="shared" si="11"/>
        <v>25.483342605787811</v>
      </c>
      <c r="H69" s="17">
        <f t="shared" si="11"/>
        <v>32.421496468936198</v>
      </c>
      <c r="I69" s="17">
        <f t="shared" si="11"/>
        <v>26.360608268380588</v>
      </c>
      <c r="J69" s="17">
        <f t="shared" si="11"/>
        <v>19.484720546226754</v>
      </c>
      <c r="K69" s="17">
        <f t="shared" si="11"/>
        <v>17.915526589506726</v>
      </c>
      <c r="L69" s="90">
        <f t="shared" si="5"/>
        <v>135.45189075492112</v>
      </c>
    </row>
    <row r="70" spans="1:12">
      <c r="A70" s="28"/>
      <c r="B70" s="87"/>
      <c r="C70" s="87"/>
      <c r="D70" s="87"/>
      <c r="E70" s="88"/>
      <c r="F70" s="87"/>
      <c r="G70" s="87"/>
      <c r="H70" s="87"/>
      <c r="I70" s="87"/>
      <c r="J70" s="87"/>
      <c r="K70" s="87"/>
      <c r="L70" s="91"/>
    </row>
    <row r="71" spans="1:12">
      <c r="A71" s="29" t="s">
        <v>19</v>
      </c>
      <c r="B71" s="15">
        <f t="shared" ref="B71:B85" si="12">C23-B23</f>
        <v>57.300000000000182</v>
      </c>
      <c r="C71" s="15">
        <f t="shared" si="11"/>
        <v>240.10000000000036</v>
      </c>
      <c r="D71" s="15">
        <f t="shared" si="11"/>
        <v>564.64999999999964</v>
      </c>
      <c r="E71" s="15">
        <f t="shared" si="7"/>
        <v>211.7519999999995</v>
      </c>
      <c r="F71" s="15">
        <f t="shared" si="11"/>
        <v>120.37749033450018</v>
      </c>
      <c r="G71" s="15">
        <f t="shared" si="11"/>
        <v>190.55338815634059</v>
      </c>
      <c r="H71" s="15">
        <f t="shared" si="11"/>
        <v>238.02282864204972</v>
      </c>
      <c r="I71" s="15">
        <f t="shared" si="11"/>
        <v>233.07290038737028</v>
      </c>
      <c r="J71" s="15">
        <f t="shared" si="11"/>
        <v>284.40580377116021</v>
      </c>
      <c r="K71" s="15">
        <f t="shared" si="11"/>
        <v>290.47010198194948</v>
      </c>
      <c r="L71" s="89">
        <f t="shared" si="5"/>
        <v>1356.9025132733705</v>
      </c>
    </row>
    <row r="72" spans="1:12">
      <c r="A72" s="27" t="s">
        <v>20</v>
      </c>
      <c r="B72" s="17">
        <f t="shared" si="12"/>
        <v>-52.600000000000023</v>
      </c>
      <c r="C72" s="17">
        <f t="shared" si="11"/>
        <v>-20</v>
      </c>
      <c r="D72" s="17">
        <f t="shared" si="11"/>
        <v>58.718000000000075</v>
      </c>
      <c r="E72" s="17">
        <f t="shared" si="7"/>
        <v>18.189999999999941</v>
      </c>
      <c r="F72" s="17">
        <f t="shared" si="11"/>
        <v>7.5515696952185181</v>
      </c>
      <c r="G72" s="17">
        <f t="shared" si="11"/>
        <v>14.379654970269144</v>
      </c>
      <c r="H72" s="17">
        <f t="shared" si="11"/>
        <v>18.061319130485117</v>
      </c>
      <c r="I72" s="17">
        <f t="shared" si="11"/>
        <v>17.369997137962059</v>
      </c>
      <c r="J72" s="17">
        <f t="shared" si="11"/>
        <v>20.915037118789996</v>
      </c>
      <c r="K72" s="17">
        <f t="shared" si="11"/>
        <v>22.913410640126585</v>
      </c>
      <c r="L72" s="90">
        <f t="shared" si="5"/>
        <v>101.19098869285142</v>
      </c>
    </row>
    <row r="73" spans="1:12">
      <c r="A73" s="27" t="s">
        <v>21</v>
      </c>
      <c r="B73" s="17">
        <f t="shared" si="12"/>
        <v>-78.700000000000045</v>
      </c>
      <c r="C73" s="17">
        <f t="shared" si="11"/>
        <v>-73.299999999999955</v>
      </c>
      <c r="D73" s="17">
        <f t="shared" si="11"/>
        <v>15.633000000000038</v>
      </c>
      <c r="E73" s="17">
        <f t="shared" si="7"/>
        <v>-4.4669999999999845</v>
      </c>
      <c r="F73" s="17">
        <f t="shared" si="11"/>
        <v>8.4358975686449185</v>
      </c>
      <c r="G73" s="17">
        <f t="shared" si="11"/>
        <v>14.939140811052312</v>
      </c>
      <c r="H73" s="17">
        <f t="shared" si="11"/>
        <v>18.724357841156007</v>
      </c>
      <c r="I73" s="17">
        <f t="shared" si="11"/>
        <v>18.128725965932858</v>
      </c>
      <c r="J73" s="17">
        <f t="shared" si="11"/>
        <v>21.939271125473965</v>
      </c>
      <c r="K73" s="17">
        <f t="shared" si="11"/>
        <v>15.69690705141511</v>
      </c>
      <c r="L73" s="90">
        <f t="shared" si="5"/>
        <v>97.86430036367517</v>
      </c>
    </row>
    <row r="74" spans="1:12">
      <c r="A74" s="27" t="s">
        <v>22</v>
      </c>
      <c r="B74" s="17">
        <f t="shared" si="12"/>
        <v>-52.299999999999955</v>
      </c>
      <c r="C74" s="17">
        <f t="shared" si="11"/>
        <v>-3.8999999999999773</v>
      </c>
      <c r="D74" s="17">
        <f t="shared" si="11"/>
        <v>55.875</v>
      </c>
      <c r="E74" s="17">
        <f t="shared" si="7"/>
        <v>-6.0049999999999955</v>
      </c>
      <c r="F74" s="17">
        <f t="shared" si="11"/>
        <v>17.536921404678992</v>
      </c>
      <c r="G74" s="17">
        <f t="shared" si="11"/>
        <v>25.724025174469716</v>
      </c>
      <c r="H74" s="17">
        <f t="shared" si="11"/>
        <v>32.039474804079759</v>
      </c>
      <c r="I74" s="17">
        <f t="shared" si="11"/>
        <v>31.638911945466361</v>
      </c>
      <c r="J74" s="17">
        <f t="shared" si="11"/>
        <v>38.850862726974697</v>
      </c>
      <c r="K74" s="17">
        <f t="shared" si="11"/>
        <v>26.968968703332166</v>
      </c>
      <c r="L74" s="90">
        <f t="shared" si="5"/>
        <v>172.75916475900169</v>
      </c>
    </row>
    <row r="75" spans="1:12">
      <c r="A75" s="27" t="s">
        <v>23</v>
      </c>
      <c r="B75" s="17">
        <f t="shared" si="12"/>
        <v>17.700000000000003</v>
      </c>
      <c r="C75" s="17">
        <f t="shared" si="11"/>
        <v>20.5</v>
      </c>
      <c r="D75" s="17">
        <f t="shared" si="11"/>
        <v>14.088999999999999</v>
      </c>
      <c r="E75" s="17">
        <f t="shared" si="7"/>
        <v>8.0529999999999973</v>
      </c>
      <c r="F75" s="17">
        <f t="shared" si="11"/>
        <v>2.0631099366877663</v>
      </c>
      <c r="G75" s="17">
        <f t="shared" si="11"/>
        <v>3.3300185345244984</v>
      </c>
      <c r="H75" s="17">
        <f t="shared" si="11"/>
        <v>4.1614836157397974</v>
      </c>
      <c r="I75" s="17">
        <f t="shared" si="11"/>
        <v>4.0666420887969252</v>
      </c>
      <c r="J75" s="17">
        <f t="shared" si="11"/>
        <v>4.955504866102558</v>
      </c>
      <c r="K75" s="17">
        <f t="shared" si="11"/>
        <v>8.5940949997498421</v>
      </c>
      <c r="L75" s="90">
        <f t="shared" si="5"/>
        <v>27.170854041601388</v>
      </c>
    </row>
    <row r="76" spans="1:12">
      <c r="A76" s="27" t="s">
        <v>24</v>
      </c>
      <c r="B76" s="17">
        <f t="shared" si="12"/>
        <v>3.8999999999999773</v>
      </c>
      <c r="C76" s="17">
        <f t="shared" si="11"/>
        <v>17.900000000000034</v>
      </c>
      <c r="D76" s="17">
        <f t="shared" si="11"/>
        <v>24.961000000000013</v>
      </c>
      <c r="E76" s="17">
        <f t="shared" si="7"/>
        <v>15.308999999999969</v>
      </c>
      <c r="F76" s="17">
        <f t="shared" si="11"/>
        <v>8.538033827953825</v>
      </c>
      <c r="G76" s="17">
        <f t="shared" si="11"/>
        <v>12.896627420705954</v>
      </c>
      <c r="H76" s="17">
        <f t="shared" si="11"/>
        <v>16.079925915861452</v>
      </c>
      <c r="I76" s="17">
        <f t="shared" si="11"/>
        <v>15.826370649515411</v>
      </c>
      <c r="J76" s="17">
        <f t="shared" si="11"/>
        <v>19.387170888794628</v>
      </c>
      <c r="K76" s="17">
        <f t="shared" si="11"/>
        <v>33.734817547367697</v>
      </c>
      <c r="L76" s="90">
        <f t="shared" si="5"/>
        <v>106.46294625019897</v>
      </c>
    </row>
    <row r="77" spans="1:12">
      <c r="A77" s="27" t="s">
        <v>25</v>
      </c>
      <c r="B77" s="17">
        <f t="shared" si="12"/>
        <v>12.100000000000023</v>
      </c>
      <c r="C77" s="17">
        <f t="shared" si="11"/>
        <v>75.800000000000068</v>
      </c>
      <c r="D77" s="17">
        <f t="shared" si="11"/>
        <v>78.461999999999989</v>
      </c>
      <c r="E77" s="17">
        <f t="shared" si="7"/>
        <v>39.120999999999981</v>
      </c>
      <c r="F77" s="17">
        <f t="shared" si="11"/>
        <v>17.91712407509624</v>
      </c>
      <c r="G77" s="17">
        <f t="shared" si="11"/>
        <v>27.172006258881311</v>
      </c>
      <c r="H77" s="17">
        <f t="shared" si="11"/>
        <v>33.88374447802039</v>
      </c>
      <c r="I77" s="17">
        <f t="shared" si="11"/>
        <v>33.334636592651577</v>
      </c>
      <c r="J77" s="17">
        <f t="shared" si="11"/>
        <v>40.821418840670049</v>
      </c>
      <c r="K77" s="17">
        <f t="shared" si="11"/>
        <v>38.230575243000658</v>
      </c>
      <c r="L77" s="90">
        <f t="shared" si="5"/>
        <v>191.35950548832022</v>
      </c>
    </row>
    <row r="78" spans="1:12">
      <c r="A78" s="27" t="s">
        <v>26</v>
      </c>
      <c r="B78" s="17">
        <f t="shared" si="12"/>
        <v>43.899999999999977</v>
      </c>
      <c r="C78" s="17">
        <f t="shared" si="11"/>
        <v>50.000000000000057</v>
      </c>
      <c r="D78" s="17">
        <f t="shared" si="11"/>
        <v>62.100999999999999</v>
      </c>
      <c r="E78" s="17">
        <f t="shared" si="7"/>
        <v>19.539999999999964</v>
      </c>
      <c r="F78" s="17">
        <f t="shared" si="11"/>
        <v>7.8360374429813646</v>
      </c>
      <c r="G78" s="17">
        <f t="shared" si="11"/>
        <v>13.372153212887724</v>
      </c>
      <c r="H78" s="17">
        <f t="shared" si="11"/>
        <v>16.741176342653944</v>
      </c>
      <c r="I78" s="17">
        <f t="shared" si="11"/>
        <v>16.267184861964438</v>
      </c>
      <c r="J78" s="17">
        <f t="shared" si="11"/>
        <v>19.739606646804532</v>
      </c>
      <c r="K78" s="17">
        <f t="shared" si="11"/>
        <v>6.9088938363321404</v>
      </c>
      <c r="L78" s="90">
        <f t="shared" si="5"/>
        <v>80.865052343624143</v>
      </c>
    </row>
    <row r="79" spans="1:12">
      <c r="A79" s="27" t="s">
        <v>27</v>
      </c>
      <c r="B79" s="17">
        <f t="shared" si="12"/>
        <v>24.200000000000045</v>
      </c>
      <c r="C79" s="17">
        <f t="shared" si="11"/>
        <v>13.699999999999989</v>
      </c>
      <c r="D79" s="17">
        <f t="shared" si="11"/>
        <v>48.911999999999978</v>
      </c>
      <c r="E79" s="17">
        <f t="shared" si="7"/>
        <v>19.872000000000014</v>
      </c>
      <c r="F79" s="17">
        <f t="shared" si="11"/>
        <v>2.486649092195762</v>
      </c>
      <c r="G79" s="17">
        <f t="shared" si="11"/>
        <v>5.7267016484393594</v>
      </c>
      <c r="H79" s="17">
        <f t="shared" si="11"/>
        <v>7.3279311230363646</v>
      </c>
      <c r="I79" s="17">
        <f t="shared" si="11"/>
        <v>6.7445025292399805</v>
      </c>
      <c r="J79" s="17">
        <f t="shared" si="11"/>
        <v>8.1438091476469481</v>
      </c>
      <c r="K79" s="17">
        <f t="shared" si="11"/>
        <v>17.210017849520796</v>
      </c>
      <c r="L79" s="90">
        <f t="shared" si="5"/>
        <v>47.63961139007921</v>
      </c>
    </row>
    <row r="80" spans="1:12">
      <c r="A80" s="27" t="s">
        <v>28</v>
      </c>
      <c r="B80" s="17">
        <f t="shared" si="12"/>
        <v>137.5</v>
      </c>
      <c r="C80" s="17">
        <f t="shared" si="11"/>
        <v>87.199999999999989</v>
      </c>
      <c r="D80" s="17">
        <f t="shared" si="11"/>
        <v>77.716000000000008</v>
      </c>
      <c r="E80" s="17">
        <f t="shared" si="7"/>
        <v>47.253999999999962</v>
      </c>
      <c r="F80" s="17">
        <f t="shared" si="11"/>
        <v>19.018287957404596</v>
      </c>
      <c r="G80" s="17">
        <f t="shared" si="11"/>
        <v>27.404992929281093</v>
      </c>
      <c r="H80" s="17">
        <f t="shared" si="11"/>
        <v>34.110588168946492</v>
      </c>
      <c r="I80" s="17">
        <f t="shared" si="11"/>
        <v>33.753477067640233</v>
      </c>
      <c r="J80" s="17">
        <f t="shared" si="11"/>
        <v>41.509160524605818</v>
      </c>
      <c r="K80" s="17">
        <f t="shared" si="11"/>
        <v>51.725680703916282</v>
      </c>
      <c r="L80" s="90">
        <f t="shared" si="5"/>
        <v>207.52218735179451</v>
      </c>
    </row>
    <row r="81" spans="1:12">
      <c r="A81" s="27" t="s">
        <v>29</v>
      </c>
      <c r="B81" s="17">
        <f t="shared" si="12"/>
        <v>-13.199999999999989</v>
      </c>
      <c r="C81" s="17">
        <f t="shared" si="11"/>
        <v>23.299999999999955</v>
      </c>
      <c r="D81" s="17">
        <f t="shared" si="11"/>
        <v>18.149000000000001</v>
      </c>
      <c r="E81" s="17">
        <f t="shared" si="7"/>
        <v>7.9360000000000355</v>
      </c>
      <c r="F81" s="17">
        <f t="shared" si="11"/>
        <v>7.9048111895831994</v>
      </c>
      <c r="G81" s="17">
        <f t="shared" si="11"/>
        <v>12.752441810897665</v>
      </c>
      <c r="H81" s="17">
        <f t="shared" si="11"/>
        <v>15.936299181576146</v>
      </c>
      <c r="I81" s="17">
        <f t="shared" si="11"/>
        <v>15.573939941186495</v>
      </c>
      <c r="J81" s="17">
        <f t="shared" si="11"/>
        <v>18.978750635406413</v>
      </c>
      <c r="K81" s="17">
        <f t="shared" si="11"/>
        <v>8.9452701487959985</v>
      </c>
      <c r="L81" s="90">
        <f t="shared" si="5"/>
        <v>80.091512907445917</v>
      </c>
    </row>
    <row r="82" spans="1:12">
      <c r="A82" s="27" t="s">
        <v>30</v>
      </c>
      <c r="B82" s="17">
        <f t="shared" si="12"/>
        <v>4.6999999999999886</v>
      </c>
      <c r="C82" s="17">
        <f t="shared" si="11"/>
        <v>37.099999999999994</v>
      </c>
      <c r="D82" s="17">
        <f t="shared" si="11"/>
        <v>57.29000000000002</v>
      </c>
      <c r="E82" s="17">
        <f t="shared" si="7"/>
        <v>22.339999999999975</v>
      </c>
      <c r="F82" s="17">
        <f t="shared" si="11"/>
        <v>6.1120476224187428</v>
      </c>
      <c r="G82" s="17">
        <f t="shared" si="11"/>
        <v>9.5290992240383616</v>
      </c>
      <c r="H82" s="17">
        <f t="shared" si="11"/>
        <v>11.894397224043473</v>
      </c>
      <c r="I82" s="17">
        <f t="shared" si="11"/>
        <v>11.666244110898674</v>
      </c>
      <c r="J82" s="17">
        <f t="shared" si="11"/>
        <v>14.254793893619194</v>
      </c>
      <c r="K82" s="17">
        <f t="shared" si="11"/>
        <v>27.099378060008178</v>
      </c>
      <c r="L82" s="90">
        <f t="shared" si="5"/>
        <v>80.555960135026623</v>
      </c>
    </row>
    <row r="83" spans="1:12">
      <c r="A83" s="27" t="s">
        <v>31</v>
      </c>
      <c r="B83" s="17">
        <f t="shared" si="12"/>
        <v>38.599999999999994</v>
      </c>
      <c r="C83" s="17">
        <f t="shared" si="11"/>
        <v>14.800000000000011</v>
      </c>
      <c r="D83" s="17">
        <f t="shared" si="11"/>
        <v>13.265999999999991</v>
      </c>
      <c r="E83" s="17">
        <f t="shared" si="7"/>
        <v>8.5600000000000023</v>
      </c>
      <c r="F83" s="17">
        <f t="shared" si="11"/>
        <v>4.5183167575153504</v>
      </c>
      <c r="G83" s="17">
        <f t="shared" si="11"/>
        <v>6.3851762678392845</v>
      </c>
      <c r="H83" s="17">
        <f t="shared" si="11"/>
        <v>8.077528937770694</v>
      </c>
      <c r="I83" s="17">
        <f t="shared" si="11"/>
        <v>7.9759545015006381</v>
      </c>
      <c r="J83" s="17">
        <f t="shared" si="11"/>
        <v>9.793514996089101</v>
      </c>
      <c r="K83" s="17">
        <f t="shared" si="11"/>
        <v>11.461808711293799</v>
      </c>
      <c r="L83" s="90">
        <f t="shared" si="5"/>
        <v>48.212300172008867</v>
      </c>
    </row>
    <row r="84" spans="1:12">
      <c r="A84" s="27" t="s">
        <v>32</v>
      </c>
      <c r="B84" s="17">
        <f t="shared" si="12"/>
        <v>-39</v>
      </c>
      <c r="C84" s="17">
        <f t="shared" ref="C84:K92" si="13">D36-C36</f>
        <v>-10.300000000000011</v>
      </c>
      <c r="D84" s="17">
        <f t="shared" si="13"/>
        <v>28.741000000000042</v>
      </c>
      <c r="E84" s="17">
        <f t="shared" si="7"/>
        <v>8.1689999999999827</v>
      </c>
      <c r="F84" s="17">
        <f t="shared" si="13"/>
        <v>7.8990821561669691</v>
      </c>
      <c r="G84" s="17">
        <f t="shared" si="13"/>
        <v>12.918362821654114</v>
      </c>
      <c r="H84" s="17">
        <f t="shared" si="13"/>
        <v>16.150943676962243</v>
      </c>
      <c r="I84" s="17">
        <f t="shared" si="13"/>
        <v>15.761329356509009</v>
      </c>
      <c r="J84" s="17">
        <f t="shared" si="13"/>
        <v>19.186982531653598</v>
      </c>
      <c r="K84" s="17">
        <f t="shared" si="13"/>
        <v>12.013945631077263</v>
      </c>
      <c r="L84" s="90">
        <f t="shared" si="5"/>
        <v>83.930646174023195</v>
      </c>
    </row>
    <row r="85" spans="1:12">
      <c r="A85" s="27" t="s">
        <v>33</v>
      </c>
      <c r="B85" s="17">
        <f t="shared" si="12"/>
        <v>10.5</v>
      </c>
      <c r="C85" s="17">
        <f t="shared" si="13"/>
        <v>7.2999999999999972</v>
      </c>
      <c r="D85" s="17">
        <f t="shared" si="13"/>
        <v>10.736999999999995</v>
      </c>
      <c r="E85" s="17">
        <f t="shared" si="7"/>
        <v>7.8799999999999955</v>
      </c>
      <c r="F85" s="17">
        <f t="shared" si="13"/>
        <v>2.623710181192294</v>
      </c>
      <c r="G85" s="17">
        <f t="shared" si="13"/>
        <v>3.9519139444214062</v>
      </c>
      <c r="H85" s="17">
        <f t="shared" si="13"/>
        <v>4.9268747626276337</v>
      </c>
      <c r="I85" s="17">
        <f t="shared" si="13"/>
        <v>4.8507140757287743</v>
      </c>
      <c r="J85" s="17">
        <f t="shared" si="13"/>
        <v>5.9434489502974372</v>
      </c>
      <c r="K85" s="17">
        <f t="shared" si="13"/>
        <v>8.9971579398930146</v>
      </c>
      <c r="L85" s="90">
        <f t="shared" si="5"/>
        <v>31.29381985416056</v>
      </c>
    </row>
    <row r="86" spans="1:12">
      <c r="A86" s="28"/>
      <c r="B86" s="87"/>
      <c r="C86" s="87"/>
      <c r="D86" s="87"/>
      <c r="E86" s="88"/>
      <c r="F86" s="87"/>
      <c r="G86" s="87"/>
      <c r="H86" s="87"/>
      <c r="I86" s="87"/>
      <c r="J86" s="87"/>
      <c r="K86" s="87"/>
      <c r="L86" s="91"/>
    </row>
    <row r="87" spans="1:12">
      <c r="A87" s="29" t="s">
        <v>34</v>
      </c>
      <c r="B87" s="15">
        <f>C39-B39</f>
        <v>43.299999999999955</v>
      </c>
      <c r="C87" s="15">
        <f t="shared" si="13"/>
        <v>80.756000000000085</v>
      </c>
      <c r="D87" s="15">
        <f t="shared" si="13"/>
        <v>82.811999999999898</v>
      </c>
      <c r="E87" s="15">
        <f t="shared" si="7"/>
        <v>46.185999999999922</v>
      </c>
      <c r="F87" s="15">
        <f t="shared" si="13"/>
        <v>33.254117434790942</v>
      </c>
      <c r="G87" s="15">
        <f t="shared" si="13"/>
        <v>49.663740058092799</v>
      </c>
      <c r="H87" s="15">
        <f t="shared" si="13"/>
        <v>61.238705622741918</v>
      </c>
      <c r="I87" s="15">
        <f t="shared" si="13"/>
        <v>72.111923338175984</v>
      </c>
      <c r="J87" s="15">
        <f t="shared" si="13"/>
        <v>97.711795478918702</v>
      </c>
      <c r="K87" s="15">
        <f t="shared" si="13"/>
        <v>118.82515373466913</v>
      </c>
      <c r="L87" s="89">
        <f t="shared" si="5"/>
        <v>432.80543566738947</v>
      </c>
    </row>
    <row r="88" spans="1:12">
      <c r="A88" s="27" t="s">
        <v>35</v>
      </c>
      <c r="B88" s="17">
        <f>C40-B40</f>
        <v>14.300000000000068</v>
      </c>
      <c r="C88" s="17">
        <f t="shared" si="13"/>
        <v>20.600000000000023</v>
      </c>
      <c r="D88" s="17">
        <f t="shared" si="13"/>
        <v>54.866999999999962</v>
      </c>
      <c r="E88" s="17">
        <f t="shared" si="7"/>
        <v>18.519000000000005</v>
      </c>
      <c r="F88" s="17">
        <f t="shared" si="13"/>
        <v>17.353306952337107</v>
      </c>
      <c r="G88" s="17">
        <f t="shared" si="13"/>
        <v>22.219931180554113</v>
      </c>
      <c r="H88" s="17">
        <f t="shared" si="13"/>
        <v>25.324042068902713</v>
      </c>
      <c r="I88" s="17">
        <f t="shared" si="13"/>
        <v>34.537876236998272</v>
      </c>
      <c r="J88" s="17">
        <f t="shared" si="13"/>
        <v>42.670363600527139</v>
      </c>
      <c r="K88" s="17">
        <f t="shared" si="13"/>
        <v>51.769316167502211</v>
      </c>
      <c r="L88" s="90">
        <f t="shared" si="5"/>
        <v>193.87483620682156</v>
      </c>
    </row>
    <row r="89" spans="1:12">
      <c r="A89" s="27" t="s">
        <v>36</v>
      </c>
      <c r="B89" s="17">
        <f>C41-B41</f>
        <v>12.700000000000017</v>
      </c>
      <c r="C89" s="17">
        <f t="shared" si="13"/>
        <v>17.299999999999983</v>
      </c>
      <c r="D89" s="17">
        <f t="shared" si="13"/>
        <v>8.0930000000000177</v>
      </c>
      <c r="E89" s="17">
        <f t="shared" si="7"/>
        <v>7.164999999999992</v>
      </c>
      <c r="F89" s="17">
        <f t="shared" si="13"/>
        <v>10.315562161577276</v>
      </c>
      <c r="G89" s="17">
        <f t="shared" si="13"/>
        <v>7.6213009689348326</v>
      </c>
      <c r="H89" s="17">
        <f t="shared" si="13"/>
        <v>14.404574472120061</v>
      </c>
      <c r="I89" s="17">
        <f t="shared" si="13"/>
        <v>12.621527132745911</v>
      </c>
      <c r="J89" s="17">
        <f t="shared" si="13"/>
        <v>11.840106932296834</v>
      </c>
      <c r="K89" s="17">
        <f t="shared" si="13"/>
        <v>14.44711488116107</v>
      </c>
      <c r="L89" s="90">
        <f t="shared" si="5"/>
        <v>71.250186548835984</v>
      </c>
    </row>
    <row r="90" spans="1:12">
      <c r="A90" s="27" t="s">
        <v>37</v>
      </c>
      <c r="B90" s="17">
        <f>C42-B42</f>
        <v>16.299999999999955</v>
      </c>
      <c r="C90" s="17">
        <f t="shared" si="13"/>
        <v>42.900000000000091</v>
      </c>
      <c r="D90" s="17">
        <f t="shared" si="13"/>
        <v>19.807999999999993</v>
      </c>
      <c r="E90" s="17">
        <f t="shared" si="7"/>
        <v>20.501999999999953</v>
      </c>
      <c r="F90" s="17">
        <f t="shared" si="13"/>
        <v>5.6030925095869861</v>
      </c>
      <c r="G90" s="17">
        <f t="shared" si="13"/>
        <v>19.802185845860208</v>
      </c>
      <c r="H90" s="17">
        <f t="shared" si="13"/>
        <v>21.475221149526419</v>
      </c>
      <c r="I90" s="17">
        <f t="shared" si="13"/>
        <v>24.95326481489667</v>
      </c>
      <c r="J90" s="17">
        <f t="shared" si="13"/>
        <v>43.234654740355722</v>
      </c>
      <c r="K90" s="17">
        <f t="shared" si="13"/>
        <v>52.625432683301028</v>
      </c>
      <c r="L90" s="90">
        <f t="shared" si="5"/>
        <v>167.69385174352703</v>
      </c>
    </row>
    <row r="91" spans="1:12">
      <c r="A91" s="28"/>
      <c r="B91" s="87"/>
      <c r="C91" s="87"/>
      <c r="D91" s="87"/>
      <c r="E91" s="88"/>
      <c r="F91" s="87"/>
      <c r="G91" s="87"/>
      <c r="H91" s="87"/>
      <c r="I91" s="87"/>
      <c r="J91" s="87"/>
      <c r="K91" s="87"/>
      <c r="L91" s="91"/>
    </row>
    <row r="92" spans="1:12" ht="13.5" thickBot="1">
      <c r="A92" s="30" t="s">
        <v>38</v>
      </c>
      <c r="B92" s="31">
        <f>C44-B44</f>
        <v>-557.09999999999854</v>
      </c>
      <c r="C92" s="31">
        <f t="shared" si="13"/>
        <v>669.90399999999499</v>
      </c>
      <c r="D92" s="31">
        <f t="shared" si="13"/>
        <v>1631.0940000000046</v>
      </c>
      <c r="E92" s="31">
        <f t="shared" si="7"/>
        <v>602.83299999999872</v>
      </c>
      <c r="F92" s="31">
        <f t="shared" si="13"/>
        <v>375.98367455775224</v>
      </c>
      <c r="G92" s="31">
        <f t="shared" si="13"/>
        <v>436.58064273637501</v>
      </c>
      <c r="H92" s="31">
        <f t="shared" si="13"/>
        <v>707.40728928580211</v>
      </c>
      <c r="I92" s="31">
        <f t="shared" si="13"/>
        <v>766.77349932673678</v>
      </c>
      <c r="J92" s="31">
        <f t="shared" si="13"/>
        <v>923.2826284605253</v>
      </c>
      <c r="K92" s="31">
        <f t="shared" si="13"/>
        <v>1001.846722800361</v>
      </c>
      <c r="L92" s="34">
        <f t="shared" si="5"/>
        <v>4211.8744571675525</v>
      </c>
    </row>
    <row r="93" spans="1:12">
      <c r="A93" s="42"/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</row>
    <row r="94" spans="1:12">
      <c r="A94" s="42"/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</row>
    <row r="95" spans="1:12">
      <c r="A95" s="42"/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</row>
    <row r="96" spans="1:12" ht="13.5" thickBot="1">
      <c r="A96" s="40"/>
      <c r="B96" s="55"/>
      <c r="C96" s="55"/>
      <c r="D96" s="55"/>
      <c r="E96" s="56"/>
      <c r="F96" s="56"/>
      <c r="G96" s="56"/>
      <c r="H96" s="57"/>
      <c r="I96" s="57"/>
      <c r="J96" s="57"/>
      <c r="K96" s="57"/>
      <c r="L96" s="57"/>
    </row>
    <row r="97" spans="1:12">
      <c r="A97" s="24"/>
      <c r="B97" s="140" t="s">
        <v>75</v>
      </c>
      <c r="C97" s="140"/>
      <c r="D97" s="140"/>
      <c r="E97" s="140"/>
      <c r="F97" s="140"/>
      <c r="G97" s="140"/>
      <c r="H97" s="140"/>
      <c r="I97" s="140"/>
      <c r="J97" s="140"/>
      <c r="K97" s="140"/>
      <c r="L97" s="141"/>
    </row>
    <row r="98" spans="1:12">
      <c r="A98" s="25" t="s">
        <v>1</v>
      </c>
      <c r="B98" s="6" t="s">
        <v>53</v>
      </c>
      <c r="C98" s="6" t="s">
        <v>54</v>
      </c>
      <c r="D98" s="2" t="s">
        <v>55</v>
      </c>
      <c r="E98" s="2" t="s">
        <v>56</v>
      </c>
      <c r="F98" s="2" t="s">
        <v>57</v>
      </c>
      <c r="G98" s="2" t="s">
        <v>58</v>
      </c>
      <c r="H98" s="2" t="s">
        <v>59</v>
      </c>
      <c r="I98" s="2" t="s">
        <v>60</v>
      </c>
      <c r="J98" s="2" t="s">
        <v>82</v>
      </c>
      <c r="K98" s="2" t="s">
        <v>61</v>
      </c>
      <c r="L98" s="33" t="s">
        <v>62</v>
      </c>
    </row>
    <row r="99" spans="1:12">
      <c r="A99" s="26" t="s">
        <v>2</v>
      </c>
      <c r="B99" s="71">
        <f>RATE(10, , -B3,C3)</f>
        <v>-1.0952600558418277E-2</v>
      </c>
      <c r="C99" s="71">
        <f>RATE(10, , -C3,D3)</f>
        <v>3.4934656982732017E-3</v>
      </c>
      <c r="D99" s="71">
        <f>RATE(10, , -D3,E3)</f>
        <v>8.9917063683320041E-3</v>
      </c>
      <c r="E99" s="72">
        <f t="shared" ref="E99:K99" si="14">RATE(5, ,-E3,F3)</f>
        <v>5.081800361282124E-3</v>
      </c>
      <c r="F99" s="72">
        <f t="shared" si="14"/>
        <v>2.5824084625922575E-3</v>
      </c>
      <c r="G99" s="72">
        <f t="shared" si="14"/>
        <v>1.6999888087464382E-3</v>
      </c>
      <c r="H99" s="72">
        <f t="shared" si="14"/>
        <v>5.9935690919333002E-3</v>
      </c>
      <c r="I99" s="72">
        <f t="shared" si="14"/>
        <v>6.0513571590427393E-3</v>
      </c>
      <c r="J99" s="72">
        <f t="shared" si="14"/>
        <v>6.7981037148593772E-3</v>
      </c>
      <c r="K99" s="72">
        <f t="shared" si="14"/>
        <v>7.8627028786042354E-3</v>
      </c>
      <c r="L99" s="80">
        <f>RATE(30, , -F3,L3)</f>
        <v>5.1621916472875682E-3</v>
      </c>
    </row>
    <row r="100" spans="1:12">
      <c r="A100" s="27" t="s">
        <v>3</v>
      </c>
      <c r="B100" s="74">
        <f t="shared" ref="B100:D140" si="15">RATE(10, , -B4,C4)</f>
        <v>-2.2763854336441767E-2</v>
      </c>
      <c r="C100" s="74">
        <f t="shared" si="15"/>
        <v>2.9377605498762758E-3</v>
      </c>
      <c r="D100" s="74">
        <f t="shared" si="15"/>
        <v>1.0220498219510564E-2</v>
      </c>
      <c r="E100" s="75">
        <f>RATE(5, ,-E4,F4)</f>
        <v>4.7446178797214871E-3</v>
      </c>
      <c r="F100" s="75">
        <f t="shared" ref="F100:K140" si="16">RATE(5, ,-F4,G4)</f>
        <v>1.1366763211803949E-3</v>
      </c>
      <c r="G100" s="75">
        <f t="shared" si="16"/>
        <v>1.4334303394089964E-3</v>
      </c>
      <c r="H100" s="75">
        <f t="shared" si="16"/>
        <v>4.6885627681131879E-3</v>
      </c>
      <c r="I100" s="75">
        <f t="shared" si="16"/>
        <v>4.8587298389162516E-3</v>
      </c>
      <c r="J100" s="75">
        <f t="shared" si="16"/>
        <v>5.3291362665606624E-3</v>
      </c>
      <c r="K100" s="75">
        <f t="shared" si="16"/>
        <v>5.2295018746371068E-3</v>
      </c>
      <c r="L100" s="81">
        <f t="shared" ref="L100:L140" si="17">RATE(30, , -F4,L4)</f>
        <v>3.7777623124631474E-3</v>
      </c>
    </row>
    <row r="101" spans="1:12">
      <c r="A101" s="27" t="s">
        <v>4</v>
      </c>
      <c r="B101" s="74">
        <f t="shared" si="15"/>
        <v>-1.5265331781153961E-2</v>
      </c>
      <c r="C101" s="74">
        <f t="shared" si="15"/>
        <v>3.0810877242029308E-3</v>
      </c>
      <c r="D101" s="74">
        <f t="shared" si="15"/>
        <v>6.9349990849252498E-3</v>
      </c>
      <c r="E101" s="75">
        <f>RATE(5, ,-E5,F5)</f>
        <v>3.710768269737247E-3</v>
      </c>
      <c r="F101" s="75">
        <f t="shared" si="16"/>
        <v>1.0967360844462766E-3</v>
      </c>
      <c r="G101" s="75">
        <f t="shared" si="16"/>
        <v>7.0824401379368735E-4</v>
      </c>
      <c r="H101" s="75">
        <f t="shared" si="16"/>
        <v>5.8730006711984585E-3</v>
      </c>
      <c r="I101" s="75">
        <f t="shared" si="16"/>
        <v>6.3750134031271676E-3</v>
      </c>
      <c r="J101" s="75">
        <f t="shared" si="16"/>
        <v>6.1685816739393794E-3</v>
      </c>
      <c r="K101" s="75">
        <f t="shared" si="16"/>
        <v>5.8700201466146814E-3</v>
      </c>
      <c r="L101" s="81">
        <f t="shared" si="17"/>
        <v>4.3456185647944238E-3</v>
      </c>
    </row>
    <row r="102" spans="1:12">
      <c r="A102" s="27" t="s">
        <v>5</v>
      </c>
      <c r="B102" s="74">
        <f t="shared" si="15"/>
        <v>-7.4498984108370293E-3</v>
      </c>
      <c r="C102" s="74">
        <f t="shared" si="15"/>
        <v>4.0694510755319695E-3</v>
      </c>
      <c r="D102" s="74">
        <f t="shared" si="15"/>
        <v>3.2916524888433395E-3</v>
      </c>
      <c r="E102" s="75">
        <f>RATE(5, ,-E6,F6)</f>
        <v>8.8304618545595216E-3</v>
      </c>
      <c r="F102" s="75">
        <f t="shared" si="16"/>
        <v>6.9567410744870561E-3</v>
      </c>
      <c r="G102" s="75">
        <f t="shared" si="16"/>
        <v>3.2966721625669179E-3</v>
      </c>
      <c r="H102" s="75">
        <f t="shared" si="16"/>
        <v>6.0809693870400305E-3</v>
      </c>
      <c r="I102" s="75">
        <f t="shared" si="16"/>
        <v>3.9992154481508892E-3</v>
      </c>
      <c r="J102" s="75">
        <f t="shared" si="16"/>
        <v>4.7212099209963309E-3</v>
      </c>
      <c r="K102" s="75">
        <f t="shared" si="16"/>
        <v>7.0086154794175579E-3</v>
      </c>
      <c r="L102" s="81">
        <f t="shared" si="17"/>
        <v>5.3428840095871757E-3</v>
      </c>
    </row>
    <row r="103" spans="1:12">
      <c r="A103" s="27" t="s">
        <v>6</v>
      </c>
      <c r="B103" s="74">
        <f t="shared" si="15"/>
        <v>-4.8989481140640822E-3</v>
      </c>
      <c r="C103" s="74">
        <f t="shared" si="15"/>
        <v>3.1434428518603711E-3</v>
      </c>
      <c r="D103" s="74">
        <f t="shared" si="15"/>
        <v>1.3396289118201572E-2</v>
      </c>
      <c r="E103" s="75">
        <f>RATE(5, ,-E7,F7)</f>
        <v>2.4280527256344674E-3</v>
      </c>
      <c r="F103" s="75">
        <f t="shared" si="16"/>
        <v>1.9656013048387393E-3</v>
      </c>
      <c r="G103" s="75">
        <f t="shared" si="16"/>
        <v>1.5879515638341035E-3</v>
      </c>
      <c r="H103" s="75">
        <f t="shared" si="16"/>
        <v>6.2833837018822581E-3</v>
      </c>
      <c r="I103" s="75">
        <f t="shared" si="16"/>
        <v>7.6225113762274045E-3</v>
      </c>
      <c r="J103" s="75">
        <f t="shared" si="16"/>
        <v>9.8360094625694269E-3</v>
      </c>
      <c r="K103" s="75">
        <f t="shared" si="16"/>
        <v>1.259713692806165E-2</v>
      </c>
      <c r="L103" s="81">
        <f t="shared" si="17"/>
        <v>6.6409708397787122E-3</v>
      </c>
    </row>
    <row r="104" spans="1:12">
      <c r="A104" s="27" t="s">
        <v>7</v>
      </c>
      <c r="B104" s="74">
        <f t="shared" si="15"/>
        <v>1.7650189551881256E-2</v>
      </c>
      <c r="C104" s="74">
        <f t="shared" si="15"/>
        <v>7.4178801174737928E-3</v>
      </c>
      <c r="D104" s="74">
        <f t="shared" si="15"/>
        <v>1.5892519544096446E-2</v>
      </c>
      <c r="E104" s="75">
        <f>RATE(5, ,-E8,F8)</f>
        <v>1.3719766969194098E-2</v>
      </c>
      <c r="F104" s="75">
        <f t="shared" si="16"/>
        <v>2.5502313000517452E-3</v>
      </c>
      <c r="G104" s="75">
        <f t="shared" si="16"/>
        <v>2.6346049103715837E-3</v>
      </c>
      <c r="H104" s="75">
        <f t="shared" si="16"/>
        <v>8.634098346391339E-3</v>
      </c>
      <c r="I104" s="75">
        <f t="shared" si="16"/>
        <v>7.3383866551010399E-3</v>
      </c>
      <c r="J104" s="75">
        <f t="shared" si="16"/>
        <v>6.7597918925355206E-3</v>
      </c>
      <c r="K104" s="75">
        <f t="shared" si="16"/>
        <v>5.302184455724516E-3</v>
      </c>
      <c r="L104" s="81">
        <f t="shared" si="17"/>
        <v>5.5339190566256486E-3</v>
      </c>
    </row>
    <row r="105" spans="1:12">
      <c r="A105" s="28"/>
      <c r="B105" s="77"/>
      <c r="C105" s="77"/>
      <c r="D105" s="77"/>
      <c r="E105" s="77"/>
      <c r="F105" s="77"/>
      <c r="G105" s="77"/>
      <c r="H105" s="77"/>
      <c r="I105" s="77"/>
      <c r="J105" s="77"/>
      <c r="K105" s="77"/>
      <c r="L105" s="82"/>
    </row>
    <row r="106" spans="1:12">
      <c r="A106" s="29" t="s">
        <v>8</v>
      </c>
      <c r="B106" s="71">
        <f t="shared" si="15"/>
        <v>2.0491558087380214E-3</v>
      </c>
      <c r="C106" s="71">
        <f t="shared" si="15"/>
        <v>1.3086158696850157E-4</v>
      </c>
      <c r="D106" s="71">
        <f t="shared" si="15"/>
        <v>5.4120474375474676E-3</v>
      </c>
      <c r="E106" s="72">
        <f>RATE(5, ,-E10,F10)</f>
        <v>3.5902905214630436E-3</v>
      </c>
      <c r="F106" s="72">
        <f t="shared" si="16"/>
        <v>4.703116046416423E-3</v>
      </c>
      <c r="G106" s="72">
        <f t="shared" si="16"/>
        <v>2.8277939241131366E-3</v>
      </c>
      <c r="H106" s="72">
        <f t="shared" si="16"/>
        <v>3.5065355800497073E-3</v>
      </c>
      <c r="I106" s="72">
        <f t="shared" si="16"/>
        <v>5.5642147375951617E-3</v>
      </c>
      <c r="J106" s="72">
        <f t="shared" si="16"/>
        <v>7.2083008401031311E-3</v>
      </c>
      <c r="K106" s="72">
        <f t="shared" si="16"/>
        <v>6.6885651460188494E-3</v>
      </c>
      <c r="L106" s="80">
        <f t="shared" si="17"/>
        <v>5.0818404775303154E-3</v>
      </c>
    </row>
    <row r="107" spans="1:12">
      <c r="A107" s="27" t="s">
        <v>9</v>
      </c>
      <c r="B107" s="74">
        <f t="shared" si="15"/>
        <v>-7.7202213867234755E-3</v>
      </c>
      <c r="C107" s="74">
        <f t="shared" si="15"/>
        <v>-2.6184102828343005E-3</v>
      </c>
      <c r="D107" s="74">
        <f t="shared" si="15"/>
        <v>3.6029731424542981E-3</v>
      </c>
      <c r="E107" s="75">
        <f>RATE(5, ,-E11,F11)</f>
        <v>-4.3858666030436151E-4</v>
      </c>
      <c r="F107" s="75">
        <f t="shared" si="16"/>
        <v>1.2426582495316768E-3</v>
      </c>
      <c r="G107" s="75">
        <f t="shared" si="16"/>
        <v>1.3651264592898062E-3</v>
      </c>
      <c r="H107" s="75">
        <f t="shared" si="16"/>
        <v>1.3208394346113758E-3</v>
      </c>
      <c r="I107" s="75">
        <f t="shared" si="16"/>
        <v>5.981424519209382E-3</v>
      </c>
      <c r="J107" s="75">
        <f t="shared" si="16"/>
        <v>6.7090464031475498E-3</v>
      </c>
      <c r="K107" s="75">
        <f t="shared" si="16"/>
        <v>5.3006968898037373E-3</v>
      </c>
      <c r="L107" s="81">
        <f t="shared" si="17"/>
        <v>3.6504794240784467E-3</v>
      </c>
    </row>
    <row r="108" spans="1:12">
      <c r="A108" s="27" t="s">
        <v>10</v>
      </c>
      <c r="B108" s="74">
        <f t="shared" si="15"/>
        <v>1.3332274001397748E-2</v>
      </c>
      <c r="C108" s="74">
        <f t="shared" si="15"/>
        <v>2.8900168377043629E-3</v>
      </c>
      <c r="D108" s="74">
        <f t="shared" si="15"/>
        <v>7.1472165614086302E-3</v>
      </c>
      <c r="E108" s="75">
        <f>RATE(5, ,-E12,F12)</f>
        <v>7.320270308258341E-3</v>
      </c>
      <c r="F108" s="75">
        <f t="shared" si="16"/>
        <v>7.7917024460771303E-3</v>
      </c>
      <c r="G108" s="75">
        <f t="shared" si="16"/>
        <v>4.1039485887766633E-3</v>
      </c>
      <c r="H108" s="75">
        <f t="shared" si="16"/>
        <v>5.374420007925847E-3</v>
      </c>
      <c r="I108" s="75">
        <f t="shared" si="16"/>
        <v>5.2115327138239596E-3</v>
      </c>
      <c r="J108" s="75">
        <f t="shared" si="16"/>
        <v>7.6300225310105239E-3</v>
      </c>
      <c r="K108" s="75">
        <f t="shared" si="16"/>
        <v>7.8575274589528579E-3</v>
      </c>
      <c r="L108" s="81">
        <f t="shared" si="17"/>
        <v>6.3270923971177262E-3</v>
      </c>
    </row>
    <row r="109" spans="1:12">
      <c r="A109" s="28"/>
      <c r="B109" s="77"/>
      <c r="C109" s="77"/>
      <c r="D109" s="77"/>
      <c r="E109" s="77"/>
      <c r="F109" s="77"/>
      <c r="G109" s="77"/>
      <c r="H109" s="77"/>
      <c r="I109" s="77"/>
      <c r="J109" s="77"/>
      <c r="K109" s="77"/>
      <c r="L109" s="82"/>
    </row>
    <row r="110" spans="1:12">
      <c r="A110" s="29" t="s">
        <v>11</v>
      </c>
      <c r="B110" s="71">
        <f t="shared" si="15"/>
        <v>6.0362819512978687E-3</v>
      </c>
      <c r="C110" s="71">
        <f t="shared" si="15"/>
        <v>4.7970927943572434E-3</v>
      </c>
      <c r="D110" s="71">
        <f t="shared" si="15"/>
        <v>7.3169594662209078E-3</v>
      </c>
      <c r="E110" s="72">
        <f t="shared" ref="E110:E117" si="18">RATE(5, ,-E14,F14)</f>
        <v>8.0859993907038945E-3</v>
      </c>
      <c r="F110" s="72">
        <f t="shared" si="16"/>
        <v>4.2993586211978949E-3</v>
      </c>
      <c r="G110" s="72">
        <f>RATE(5, ,-G14,H14)</f>
        <v>7.1942290059156411E-3</v>
      </c>
      <c r="H110" s="72">
        <f t="shared" si="16"/>
        <v>8.3700316412897696E-3</v>
      </c>
      <c r="I110" s="72">
        <f t="shared" si="16"/>
        <v>8.9000951570404208E-3</v>
      </c>
      <c r="J110" s="72">
        <f t="shared" si="16"/>
        <v>9.2070373387648109E-3</v>
      </c>
      <c r="K110" s="72">
        <f t="shared" si="16"/>
        <v>8.424561927931902E-3</v>
      </c>
      <c r="L110" s="80">
        <f t="shared" si="17"/>
        <v>7.731185972007816E-3</v>
      </c>
    </row>
    <row r="111" spans="1:12">
      <c r="A111" s="27" t="s">
        <v>12</v>
      </c>
      <c r="B111" s="74">
        <f t="shared" si="15"/>
        <v>9.8116688251673034E-3</v>
      </c>
      <c r="C111" s="74">
        <f t="shared" si="15"/>
        <v>5.7253688398616834E-3</v>
      </c>
      <c r="D111" s="74">
        <f t="shared" si="15"/>
        <v>7.6862357547591992E-3</v>
      </c>
      <c r="E111" s="75">
        <f t="shared" si="18"/>
        <v>1.0047013487236214E-2</v>
      </c>
      <c r="F111" s="75">
        <f t="shared" si="16"/>
        <v>4.6252013178202708E-3</v>
      </c>
      <c r="G111" s="75">
        <f t="shared" si="16"/>
        <v>9.1625018757216653E-3</v>
      </c>
      <c r="H111" s="75">
        <f t="shared" si="16"/>
        <v>1.0232562008201416E-2</v>
      </c>
      <c r="I111" s="75">
        <f t="shared" si="16"/>
        <v>1.098689929502009E-2</v>
      </c>
      <c r="J111" s="75">
        <f t="shared" si="16"/>
        <v>8.7283270272870122E-3</v>
      </c>
      <c r="K111" s="75">
        <f t="shared" si="16"/>
        <v>7.4804399852518291E-3</v>
      </c>
      <c r="L111" s="81">
        <f t="shared" si="17"/>
        <v>8.5338608735121124E-3</v>
      </c>
    </row>
    <row r="112" spans="1:12">
      <c r="A112" s="27" t="s">
        <v>13</v>
      </c>
      <c r="B112" s="74">
        <f t="shared" si="15"/>
        <v>1.5906875344017191E-2</v>
      </c>
      <c r="C112" s="74">
        <f t="shared" si="15"/>
        <v>1.7110562269507423E-2</v>
      </c>
      <c r="D112" s="74">
        <f t="shared" si="15"/>
        <v>1.0470223897082314E-2</v>
      </c>
      <c r="E112" s="75">
        <f t="shared" si="18"/>
        <v>1.7745576208641846E-2</v>
      </c>
      <c r="F112" s="75">
        <f t="shared" si="16"/>
        <v>6.0716522961470993E-3</v>
      </c>
      <c r="G112" s="75">
        <f t="shared" si="16"/>
        <v>8.6217072398745397E-3</v>
      </c>
      <c r="H112" s="75">
        <f t="shared" si="16"/>
        <v>9.0980883550896008E-3</v>
      </c>
      <c r="I112" s="75">
        <f t="shared" si="16"/>
        <v>9.418033236177072E-3</v>
      </c>
      <c r="J112" s="75">
        <f t="shared" si="16"/>
        <v>9.5906338999065394E-3</v>
      </c>
      <c r="K112" s="75">
        <f t="shared" si="16"/>
        <v>7.9981610670888503E-3</v>
      </c>
      <c r="L112" s="81">
        <f t="shared" si="17"/>
        <v>8.4656724832185143E-3</v>
      </c>
    </row>
    <row r="113" spans="1:12">
      <c r="A113" s="27" t="s">
        <v>14</v>
      </c>
      <c r="B113" s="74">
        <f t="shared" si="15"/>
        <v>3.1343709781928915E-2</v>
      </c>
      <c r="C113" s="74">
        <f t="shared" si="15"/>
        <v>8.3573448890178637E-3</v>
      </c>
      <c r="D113" s="74">
        <f t="shared" si="15"/>
        <v>1.3293867444031051E-2</v>
      </c>
      <c r="E113" s="75">
        <f t="shared" si="18"/>
        <v>9.7972596228314765E-3</v>
      </c>
      <c r="F113" s="75">
        <f t="shared" si="16"/>
        <v>4.5541154475851661E-3</v>
      </c>
      <c r="G113" s="75">
        <f t="shared" si="16"/>
        <v>5.1314267797681569E-3</v>
      </c>
      <c r="H113" s="75">
        <f t="shared" si="16"/>
        <v>9.4254747141602254E-3</v>
      </c>
      <c r="I113" s="75">
        <f t="shared" si="16"/>
        <v>9.745119626666722E-3</v>
      </c>
      <c r="J113" s="75">
        <f t="shared" si="16"/>
        <v>7.8624470892265097E-3</v>
      </c>
      <c r="K113" s="75">
        <f t="shared" si="16"/>
        <v>7.0568616621167818E-3</v>
      </c>
      <c r="L113" s="81">
        <f t="shared" si="17"/>
        <v>7.2939949898549071E-3</v>
      </c>
    </row>
    <row r="114" spans="1:12">
      <c r="A114" s="27" t="s">
        <v>15</v>
      </c>
      <c r="B114" s="74">
        <f t="shared" si="15"/>
        <v>1.2184864975882679E-2</v>
      </c>
      <c r="C114" s="74">
        <f t="shared" si="15"/>
        <v>2.2884282716666557E-3</v>
      </c>
      <c r="D114" s="74">
        <f t="shared" si="15"/>
        <v>7.7303639000208656E-3</v>
      </c>
      <c r="E114" s="75">
        <f t="shared" si="18"/>
        <v>5.4386315770591611E-3</v>
      </c>
      <c r="F114" s="75">
        <f t="shared" si="16"/>
        <v>3.0097796473518546E-3</v>
      </c>
      <c r="G114" s="75">
        <f t="shared" si="16"/>
        <v>6.0012887396844799E-3</v>
      </c>
      <c r="H114" s="75">
        <f t="shared" si="16"/>
        <v>5.7813597487276795E-3</v>
      </c>
      <c r="I114" s="75">
        <f t="shared" si="16"/>
        <v>5.8856721395493874E-3</v>
      </c>
      <c r="J114" s="75">
        <f t="shared" si="16"/>
        <v>4.1905069137863704E-3</v>
      </c>
      <c r="K114" s="75">
        <f t="shared" si="16"/>
        <v>3.8662784209334555E-3</v>
      </c>
      <c r="L114" s="81">
        <f t="shared" si="17"/>
        <v>4.7884812887518885E-3</v>
      </c>
    </row>
    <row r="115" spans="1:12">
      <c r="A115" s="27" t="s">
        <v>16</v>
      </c>
      <c r="B115" s="74">
        <f t="shared" si="15"/>
        <v>2.1549756100612584E-2</v>
      </c>
      <c r="C115" s="74">
        <f t="shared" si="15"/>
        <v>6.2716204669365947E-3</v>
      </c>
      <c r="D115" s="74">
        <f t="shared" si="15"/>
        <v>6.5373379159756996E-3</v>
      </c>
      <c r="E115" s="75">
        <f t="shared" si="18"/>
        <v>5.8500870954242608E-3</v>
      </c>
      <c r="F115" s="75">
        <f t="shared" si="16"/>
        <v>8.6288323212492957E-3</v>
      </c>
      <c r="G115" s="75">
        <f t="shared" si="16"/>
        <v>1.2419523673760233E-2</v>
      </c>
      <c r="H115" s="75">
        <f t="shared" si="16"/>
        <v>1.0634804945702498E-2</v>
      </c>
      <c r="I115" s="75">
        <f t="shared" si="16"/>
        <v>1.8891364448773713E-2</v>
      </c>
      <c r="J115" s="75">
        <f t="shared" si="16"/>
        <v>4.6020166111495266E-2</v>
      </c>
      <c r="K115" s="75">
        <f t="shared" si="16"/>
        <v>2.7680693649246198E-2</v>
      </c>
      <c r="L115" s="81">
        <f t="shared" si="17"/>
        <v>2.0630900640871176E-2</v>
      </c>
    </row>
    <row r="116" spans="1:12">
      <c r="A116" s="27" t="s">
        <v>17</v>
      </c>
      <c r="B116" s="74">
        <f t="shared" si="15"/>
        <v>1.1433137408885172E-2</v>
      </c>
      <c r="C116" s="74">
        <f t="shared" si="15"/>
        <v>4.3998459733130841E-3</v>
      </c>
      <c r="D116" s="74">
        <f t="shared" si="15"/>
        <v>7.2874690943518332E-3</v>
      </c>
      <c r="E116" s="75">
        <f t="shared" si="18"/>
        <v>5.2156623650950655E-3</v>
      </c>
      <c r="F116" s="75">
        <f t="shared" si="16"/>
        <v>7.556958355012685E-3</v>
      </c>
      <c r="G116" s="75">
        <f t="shared" si="16"/>
        <v>1.1800315904939357E-2</v>
      </c>
      <c r="H116" s="75">
        <f t="shared" si="16"/>
        <v>1.5437913773758903E-2</v>
      </c>
      <c r="I116" s="75">
        <f t="shared" si="16"/>
        <v>2.1788212122449097E-2</v>
      </c>
      <c r="J116" s="75">
        <f t="shared" si="16"/>
        <v>2.3628175040734188E-2</v>
      </c>
      <c r="K116" s="75">
        <f t="shared" si="16"/>
        <v>2.663175607786825E-2</v>
      </c>
      <c r="L116" s="81">
        <f t="shared" si="17"/>
        <v>1.7784738029851029E-2</v>
      </c>
    </row>
    <row r="117" spans="1:12">
      <c r="A117" s="27" t="s">
        <v>18</v>
      </c>
      <c r="B117" s="74">
        <f t="shared" si="15"/>
        <v>-3.1191369966428973E-3</v>
      </c>
      <c r="C117" s="74">
        <f t="shared" si="15"/>
        <v>9.5366292822808248E-4</v>
      </c>
      <c r="D117" s="74">
        <f t="shared" si="15"/>
        <v>5.4162962041967135E-3</v>
      </c>
      <c r="E117" s="75">
        <f t="shared" si="18"/>
        <v>5.1998007777937739E-3</v>
      </c>
      <c r="F117" s="75">
        <f t="shared" si="16"/>
        <v>2.8925603115364418E-3</v>
      </c>
      <c r="G117" s="75">
        <f t="shared" si="16"/>
        <v>5.2454007821147938E-3</v>
      </c>
      <c r="H117" s="75">
        <f t="shared" si="16"/>
        <v>6.4851209093650325E-3</v>
      </c>
      <c r="I117" s="75">
        <f t="shared" si="16"/>
        <v>5.1190595198925461E-3</v>
      </c>
      <c r="J117" s="75">
        <f t="shared" si="16"/>
        <v>3.6989196486285126E-3</v>
      </c>
      <c r="K117" s="75">
        <f t="shared" si="16"/>
        <v>3.3412095295801041E-3</v>
      </c>
      <c r="L117" s="81">
        <f t="shared" si="17"/>
        <v>4.462928788479867E-3</v>
      </c>
    </row>
    <row r="118" spans="1:12">
      <c r="A118" s="28"/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82"/>
    </row>
    <row r="119" spans="1:12">
      <c r="A119" s="29" t="s">
        <v>19</v>
      </c>
      <c r="B119" s="71">
        <f t="shared" si="15"/>
        <v>9.8361693725076992E-4</v>
      </c>
      <c r="C119" s="71">
        <f t="shared" si="15"/>
        <v>4.0256533808398906E-3</v>
      </c>
      <c r="D119" s="71">
        <f t="shared" si="15"/>
        <v>8.8962348100724998E-3</v>
      </c>
      <c r="E119" s="72">
        <f t="shared" ref="E119:E133" si="19">RATE(5, ,-E23,F23)</f>
        <v>6.2779273166691102E-3</v>
      </c>
      <c r="F119" s="72">
        <f t="shared" si="16"/>
        <v>3.4783713729340544E-3</v>
      </c>
      <c r="G119" s="72">
        <f t="shared" si="16"/>
        <v>5.3907132958531953E-3</v>
      </c>
      <c r="H119" s="72">
        <f t="shared" si="16"/>
        <v>6.5399678359417115E-3</v>
      </c>
      <c r="I119" s="72">
        <f t="shared" si="16"/>
        <v>6.2027821427571104E-3</v>
      </c>
      <c r="J119" s="72">
        <f t="shared" si="16"/>
        <v>7.3220629794555981E-3</v>
      </c>
      <c r="K119" s="72">
        <f t="shared" si="16"/>
        <v>7.2119114442218491E-3</v>
      </c>
      <c r="L119" s="80">
        <f t="shared" si="17"/>
        <v>6.0234496409903157E-3</v>
      </c>
    </row>
    <row r="120" spans="1:12">
      <c r="A120" s="27" t="s">
        <v>20</v>
      </c>
      <c r="B120" s="74">
        <f t="shared" si="15"/>
        <v>-6.0178378571795876E-3</v>
      </c>
      <c r="C120" s="74">
        <f t="shared" si="15"/>
        <v>-2.3913133253733055E-3</v>
      </c>
      <c r="D120" s="74">
        <f t="shared" si="15"/>
        <v>6.8959100992720367E-3</v>
      </c>
      <c r="E120" s="75">
        <f t="shared" si="19"/>
        <v>4.0813837134209864E-3</v>
      </c>
      <c r="F120" s="75">
        <f t="shared" si="16"/>
        <v>1.6682586766743311E-3</v>
      </c>
      <c r="G120" s="75">
        <f t="shared" si="16"/>
        <v>3.1410569534161053E-3</v>
      </c>
      <c r="H120" s="75">
        <f t="shared" si="16"/>
        <v>3.878167308667425E-3</v>
      </c>
      <c r="I120" s="75">
        <f t="shared" si="16"/>
        <v>3.6598342428322086E-3</v>
      </c>
      <c r="J120" s="75">
        <f t="shared" si="16"/>
        <v>4.3212865091378418E-3</v>
      </c>
      <c r="K120" s="75">
        <f t="shared" si="16"/>
        <v>4.6303347460189817E-3</v>
      </c>
      <c r="L120" s="81">
        <f t="shared" si="17"/>
        <v>3.5493586167859685E-3</v>
      </c>
    </row>
    <row r="121" spans="1:12">
      <c r="A121" s="27" t="s">
        <v>21</v>
      </c>
      <c r="B121" s="74">
        <f t="shared" si="15"/>
        <v>-8.8030238081104415E-3</v>
      </c>
      <c r="C121" s="74">
        <f t="shared" si="15"/>
        <v>-8.9633939829661877E-3</v>
      </c>
      <c r="D121" s="74">
        <f t="shared" si="15"/>
        <v>1.9914416501721492E-3</v>
      </c>
      <c r="E121" s="75">
        <f t="shared" si="19"/>
        <v>-1.1282522739838416E-3</v>
      </c>
      <c r="F121" s="75">
        <f t="shared" si="16"/>
        <v>2.1288440023820117E-3</v>
      </c>
      <c r="G121" s="75">
        <f t="shared" si="16"/>
        <v>3.7182604345152247E-3</v>
      </c>
      <c r="H121" s="75">
        <f t="shared" si="16"/>
        <v>4.5669351790440342E-3</v>
      </c>
      <c r="I121" s="75">
        <f t="shared" si="16"/>
        <v>4.3241591774901122E-3</v>
      </c>
      <c r="J121" s="75">
        <f t="shared" si="16"/>
        <v>5.113303835461009E-3</v>
      </c>
      <c r="K121" s="75">
        <f t="shared" si="16"/>
        <v>3.5772768110455592E-3</v>
      </c>
      <c r="L121" s="81">
        <f t="shared" si="17"/>
        <v>3.9043505488562222E-3</v>
      </c>
    </row>
    <row r="122" spans="1:12">
      <c r="A122" s="27" t="s">
        <v>22</v>
      </c>
      <c r="B122" s="74">
        <f t="shared" si="15"/>
        <v>-8.9344006457527086E-3</v>
      </c>
      <c r="C122" s="74">
        <f t="shared" si="15"/>
        <v>-7.0239549737500541E-4</v>
      </c>
      <c r="D122" s="74">
        <f t="shared" si="15"/>
        <v>9.6702979589133042E-3</v>
      </c>
      <c r="E122" s="75">
        <f t="shared" si="19"/>
        <v>-1.9799915690926571E-3</v>
      </c>
      <c r="F122" s="75">
        <f t="shared" si="16"/>
        <v>5.7503330357016706E-3</v>
      </c>
      <c r="G122" s="75">
        <f t="shared" si="16"/>
        <v>8.1571261709283381E-3</v>
      </c>
      <c r="H122" s="75">
        <f t="shared" si="16"/>
        <v>9.724805107591444E-3</v>
      </c>
      <c r="I122" s="75">
        <f t="shared" si="16"/>
        <v>9.159938260293439E-3</v>
      </c>
      <c r="J122" s="75">
        <f t="shared" si="16"/>
        <v>1.0713281481116346E-2</v>
      </c>
      <c r="K122" s="75">
        <f t="shared" si="16"/>
        <v>7.1020362866120517E-3</v>
      </c>
      <c r="L122" s="81">
        <f t="shared" si="17"/>
        <v>8.4332276831609702E-3</v>
      </c>
    </row>
    <row r="123" spans="1:12">
      <c r="A123" s="27" t="s">
        <v>23</v>
      </c>
      <c r="B123" s="74">
        <f t="shared" si="15"/>
        <v>2.2887485928546628E-2</v>
      </c>
      <c r="C123" s="74">
        <f t="shared" si="15"/>
        <v>2.1294519066120832E-2</v>
      </c>
      <c r="D123" s="74">
        <f t="shared" si="15"/>
        <v>1.2348217831862622E-2</v>
      </c>
      <c r="E123" s="75">
        <f t="shared" si="19"/>
        <v>1.2867401333489556E-2</v>
      </c>
      <c r="F123" s="75">
        <f t="shared" si="16"/>
        <v>3.1530440023016743E-3</v>
      </c>
      <c r="G123" s="75">
        <f t="shared" si="16"/>
        <v>4.9913908726242698E-3</v>
      </c>
      <c r="H123" s="75">
        <f t="shared" si="16"/>
        <v>6.0711858549385477E-3</v>
      </c>
      <c r="I123" s="75">
        <f t="shared" si="16"/>
        <v>5.7595481856582663E-3</v>
      </c>
      <c r="J123" s="75">
        <f t="shared" si="16"/>
        <v>6.8055158916722419E-3</v>
      </c>
      <c r="K123" s="75">
        <f t="shared" si="16"/>
        <v>1.130669946266675E-2</v>
      </c>
      <c r="L123" s="81">
        <f t="shared" si="17"/>
        <v>6.3448159461770353E-3</v>
      </c>
    </row>
    <row r="124" spans="1:12">
      <c r="A124" s="27" t="s">
        <v>24</v>
      </c>
      <c r="B124" s="74">
        <f t="shared" si="15"/>
        <v>1.27554817287325E-3</v>
      </c>
      <c r="C124" s="74">
        <f t="shared" si="15"/>
        <v>5.6668603731048909E-3</v>
      </c>
      <c r="D124" s="74">
        <f t="shared" si="15"/>
        <v>7.4094535259733437E-3</v>
      </c>
      <c r="E124" s="75">
        <f t="shared" si="19"/>
        <v>8.5805016877730043E-3</v>
      </c>
      <c r="F124" s="75">
        <f t="shared" si="16"/>
        <v>4.6217804832138576E-3</v>
      </c>
      <c r="G124" s="75">
        <f t="shared" si="16"/>
        <v>6.7924933588643689E-3</v>
      </c>
      <c r="H124" s="75">
        <f t="shared" si="16"/>
        <v>8.1647959392648767E-3</v>
      </c>
      <c r="I124" s="75">
        <f t="shared" si="16"/>
        <v>7.7226966033951952E-3</v>
      </c>
      <c r="J124" s="75">
        <f t="shared" si="16"/>
        <v>9.0786064766442496E-3</v>
      </c>
      <c r="K124" s="75">
        <f t="shared" si="16"/>
        <v>1.4923866839574597E-2</v>
      </c>
      <c r="L124" s="81">
        <f t="shared" si="17"/>
        <v>8.5457381159242795E-3</v>
      </c>
    </row>
    <row r="125" spans="1:12">
      <c r="A125" s="27" t="s">
        <v>25</v>
      </c>
      <c r="B125" s="74">
        <f t="shared" si="15"/>
        <v>2.0535465778659038E-3</v>
      </c>
      <c r="C125" s="74">
        <f t="shared" si="15"/>
        <v>1.2045868509210175E-2</v>
      </c>
      <c r="D125" s="74">
        <f t="shared" si="15"/>
        <v>1.1108988696784498E-2</v>
      </c>
      <c r="E125" s="75">
        <f t="shared" si="19"/>
        <v>1.0219012131975088E-2</v>
      </c>
      <c r="F125" s="75">
        <f t="shared" si="16"/>
        <v>4.499429037320416E-3</v>
      </c>
      <c r="G125" s="75">
        <f t="shared" si="16"/>
        <v>6.6435470079576854E-3</v>
      </c>
      <c r="H125" s="75">
        <f t="shared" si="16"/>
        <v>7.9931672630204481E-3</v>
      </c>
      <c r="I125" s="75">
        <f t="shared" si="16"/>
        <v>7.5632541319238947E-3</v>
      </c>
      <c r="J125" s="75">
        <f t="shared" si="16"/>
        <v>8.8957407537176326E-3</v>
      </c>
      <c r="K125" s="75">
        <f t="shared" si="16"/>
        <v>7.9848104001353868E-3</v>
      </c>
      <c r="L125" s="81">
        <f t="shared" si="17"/>
        <v>7.2623450523889421E-3</v>
      </c>
    </row>
    <row r="126" spans="1:12">
      <c r="A126" s="27" t="s">
        <v>26</v>
      </c>
      <c r="B126" s="74">
        <f t="shared" si="15"/>
        <v>9.1702024179025066E-3</v>
      </c>
      <c r="C126" s="74">
        <f t="shared" si="15"/>
        <v>9.5182021251419002E-3</v>
      </c>
      <c r="D126" s="74">
        <f t="shared" si="15"/>
        <v>1.0695995431919214E-2</v>
      </c>
      <c r="E126" s="75">
        <f t="shared" si="19"/>
        <v>6.2721872755296471E-3</v>
      </c>
      <c r="F126" s="75">
        <f t="shared" si="16"/>
        <v>2.456562343640248E-3</v>
      </c>
      <c r="G126" s="75">
        <f t="shared" si="16"/>
        <v>4.1271831422793172E-3</v>
      </c>
      <c r="H126" s="75">
        <f t="shared" si="16"/>
        <v>5.0523239401125018E-3</v>
      </c>
      <c r="I126" s="75">
        <f t="shared" si="16"/>
        <v>4.7896350670873144E-3</v>
      </c>
      <c r="J126" s="75">
        <f t="shared" si="16"/>
        <v>5.6649038923844083E-3</v>
      </c>
      <c r="K126" s="75">
        <f t="shared" si="16"/>
        <v>1.9419132442843135E-3</v>
      </c>
      <c r="L126" s="81">
        <f t="shared" si="17"/>
        <v>4.0044955646956629E-3</v>
      </c>
    </row>
    <row r="127" spans="1:12">
      <c r="A127" s="27" t="s">
        <v>27</v>
      </c>
      <c r="B127" s="74">
        <f t="shared" si="15"/>
        <v>6.1395171221047123E-3</v>
      </c>
      <c r="C127" s="74">
        <f t="shared" si="15"/>
        <v>3.3113572338780649E-3</v>
      </c>
      <c r="D127" s="74">
        <f t="shared" si="15"/>
        <v>1.104439271750756E-2</v>
      </c>
      <c r="E127" s="75">
        <f t="shared" si="19"/>
        <v>8.3129922436804993E-3</v>
      </c>
      <c r="F127" s="75">
        <f t="shared" si="16"/>
        <v>1.0127315213374411E-3</v>
      </c>
      <c r="G127" s="75">
        <f t="shared" si="16"/>
        <v>2.3144919950438222E-3</v>
      </c>
      <c r="H127" s="75">
        <f t="shared" si="16"/>
        <v>2.9240380019431994E-3</v>
      </c>
      <c r="I127" s="75">
        <f t="shared" si="16"/>
        <v>2.6536655993537753E-3</v>
      </c>
      <c r="J127" s="75">
        <f t="shared" si="16"/>
        <v>3.1588596212381646E-3</v>
      </c>
      <c r="K127" s="75">
        <f t="shared" si="16"/>
        <v>6.5269464119148057E-3</v>
      </c>
      <c r="L127" s="81">
        <f t="shared" si="17"/>
        <v>3.0970489669592326E-3</v>
      </c>
    </row>
    <row r="128" spans="1:12">
      <c r="A128" s="27" t="s">
        <v>28</v>
      </c>
      <c r="B128" s="74">
        <f t="shared" si="15"/>
        <v>5.1954616716765697E-2</v>
      </c>
      <c r="C128" s="74">
        <f t="shared" si="15"/>
        <v>2.2730564029094472E-2</v>
      </c>
      <c r="D128" s="74">
        <f t="shared" si="15"/>
        <v>1.6637454040416833E-2</v>
      </c>
      <c r="E128" s="75">
        <f t="shared" si="19"/>
        <v>1.7849101176970535E-2</v>
      </c>
      <c r="F128" s="75">
        <f t="shared" si="16"/>
        <v>6.7234938964642922E-3</v>
      </c>
      <c r="G128" s="75">
        <f t="shared" si="16"/>
        <v>9.3206559578319186E-3</v>
      </c>
      <c r="H128" s="75">
        <f t="shared" si="16"/>
        <v>1.103745806154403E-2</v>
      </c>
      <c r="I128" s="75">
        <f t="shared" si="16"/>
        <v>1.0352776038506685E-2</v>
      </c>
      <c r="J128" s="75">
        <f t="shared" si="16"/>
        <v>1.2051514910445973E-2</v>
      </c>
      <c r="K128" s="75">
        <f t="shared" si="16"/>
        <v>1.4087140244898547E-2</v>
      </c>
      <c r="L128" s="81">
        <f t="shared" si="17"/>
        <v>1.0592934351602612E-2</v>
      </c>
    </row>
    <row r="129" spans="1:12">
      <c r="A129" s="27" t="s">
        <v>29</v>
      </c>
      <c r="B129" s="74">
        <f t="shared" si="15"/>
        <v>-2.902193764160379E-3</v>
      </c>
      <c r="C129" s="74">
        <f t="shared" si="15"/>
        <v>5.0874755597167384E-3</v>
      </c>
      <c r="D129" s="74">
        <f t="shared" si="15"/>
        <v>3.7888527943604135E-3</v>
      </c>
      <c r="E129" s="75">
        <f t="shared" si="19"/>
        <v>3.2246190544614061E-3</v>
      </c>
      <c r="F129" s="75">
        <f t="shared" si="16"/>
        <v>3.1610586918606174E-3</v>
      </c>
      <c r="G129" s="75">
        <f t="shared" si="16"/>
        <v>5.0012974623530534E-3</v>
      </c>
      <c r="H129" s="75">
        <f t="shared" si="16"/>
        <v>6.0828109811065668E-3</v>
      </c>
      <c r="I129" s="75">
        <f t="shared" si="16"/>
        <v>5.7705593291556686E-3</v>
      </c>
      <c r="J129" s="75">
        <f t="shared" si="16"/>
        <v>6.8183975170313547E-3</v>
      </c>
      <c r="K129" s="75">
        <f t="shared" si="16"/>
        <v>3.1293681178259192E-3</v>
      </c>
      <c r="L129" s="81">
        <f t="shared" si="17"/>
        <v>4.9929239044428234E-3</v>
      </c>
    </row>
    <row r="130" spans="1:12">
      <c r="A130" s="27" t="s">
        <v>30</v>
      </c>
      <c r="B130" s="74">
        <f t="shared" si="15"/>
        <v>2.3440704208649217E-3</v>
      </c>
      <c r="C130" s="74">
        <f t="shared" si="15"/>
        <v>1.6918874142107868E-2</v>
      </c>
      <c r="D130" s="74">
        <f t="shared" si="15"/>
        <v>2.1621294860008924E-2</v>
      </c>
      <c r="E130" s="75">
        <f t="shared" si="19"/>
        <v>1.4587168009396112E-2</v>
      </c>
      <c r="F130" s="75">
        <f t="shared" si="16"/>
        <v>3.7931745266525014E-3</v>
      </c>
      <c r="G130" s="75">
        <f t="shared" si="16"/>
        <v>5.7799105410228056E-3</v>
      </c>
      <c r="H130" s="75">
        <f t="shared" si="16"/>
        <v>6.9926782614412207E-3</v>
      </c>
      <c r="I130" s="75">
        <f t="shared" si="16"/>
        <v>6.6285249601403633E-3</v>
      </c>
      <c r="J130" s="75">
        <f t="shared" si="16"/>
        <v>7.8175003648097395E-3</v>
      </c>
      <c r="K130" s="75">
        <f t="shared" si="16"/>
        <v>1.411520002368891E-2</v>
      </c>
      <c r="L130" s="81">
        <f t="shared" si="17"/>
        <v>7.5160842760613076E-3</v>
      </c>
    </row>
    <row r="131" spans="1:12">
      <c r="A131" s="27" t="s">
        <v>31</v>
      </c>
      <c r="B131" s="74">
        <f t="shared" si="15"/>
        <v>4.1245294326522373E-2</v>
      </c>
      <c r="C131" s="74">
        <f t="shared" si="15"/>
        <v>1.2070445298332242E-2</v>
      </c>
      <c r="D131" s="74">
        <f t="shared" si="15"/>
        <v>9.6999162169591428E-3</v>
      </c>
      <c r="E131" s="75">
        <f t="shared" si="19"/>
        <v>1.1602806940354539E-2</v>
      </c>
      <c r="F131" s="75">
        <f t="shared" si="16"/>
        <v>5.848091157556079E-3</v>
      </c>
      <c r="G131" s="75">
        <f t="shared" si="16"/>
        <v>7.9925572398249871E-3</v>
      </c>
      <c r="H131" s="75">
        <f t="shared" si="16"/>
        <v>9.6835815003011028E-3</v>
      </c>
      <c r="I131" s="75">
        <f t="shared" si="16"/>
        <v>9.1222347563135811E-3</v>
      </c>
      <c r="J131" s="75">
        <f t="shared" si="16"/>
        <v>1.0670711248258299E-2</v>
      </c>
      <c r="K131" s="75">
        <f t="shared" si="16"/>
        <v>1.1815849167431232E-2</v>
      </c>
      <c r="L131" s="81">
        <f t="shared" si="17"/>
        <v>9.1870250348771235E-3</v>
      </c>
    </row>
    <row r="132" spans="1:12">
      <c r="A132" s="27" t="s">
        <v>32</v>
      </c>
      <c r="B132" s="74">
        <f t="shared" si="15"/>
        <v>-7.4241839740112631E-3</v>
      </c>
      <c r="C132" s="74">
        <f t="shared" si="15"/>
        <v>-2.062278992278628E-3</v>
      </c>
      <c r="D132" s="74">
        <f t="shared" si="15"/>
        <v>5.6733199440902778E-3</v>
      </c>
      <c r="E132" s="75">
        <f t="shared" si="19"/>
        <v>3.1072742061121345E-3</v>
      </c>
      <c r="F132" s="75">
        <f t="shared" si="16"/>
        <v>2.9592319212340189E-3</v>
      </c>
      <c r="G132" s="75">
        <f t="shared" si="16"/>
        <v>4.7515648386188894E-3</v>
      </c>
      <c r="H132" s="75">
        <f t="shared" si="16"/>
        <v>5.7893819722112756E-3</v>
      </c>
      <c r="I132" s="75">
        <f t="shared" si="16"/>
        <v>5.4922462171096186E-3</v>
      </c>
      <c r="J132" s="75">
        <f t="shared" si="16"/>
        <v>6.4923443426565886E-3</v>
      </c>
      <c r="K132" s="75">
        <f t="shared" si="16"/>
        <v>3.9557729472171205E-3</v>
      </c>
      <c r="L132" s="81">
        <f t="shared" si="17"/>
        <v>4.9060638189230062E-3</v>
      </c>
    </row>
    <row r="133" spans="1:12">
      <c r="A133" s="27" t="s">
        <v>33</v>
      </c>
      <c r="B133" s="74">
        <f t="shared" si="15"/>
        <v>1.3374101176337111E-2</v>
      </c>
      <c r="C133" s="74">
        <f t="shared" si="15"/>
        <v>8.3300007481242767E-3</v>
      </c>
      <c r="D133" s="74">
        <f t="shared" si="15"/>
        <v>1.1134087288642886E-2</v>
      </c>
      <c r="E133" s="75">
        <f t="shared" si="19"/>
        <v>1.4932403567829286E-2</v>
      </c>
      <c r="F133" s="75">
        <f t="shared" si="16"/>
        <v>4.7120575625869202E-3</v>
      </c>
      <c r="G133" s="75">
        <f t="shared" si="16"/>
        <v>6.9022673093456777E-3</v>
      </c>
      <c r="H133" s="75">
        <f t="shared" si="16"/>
        <v>8.2911146724776903E-3</v>
      </c>
      <c r="I133" s="75">
        <f t="shared" si="16"/>
        <v>7.8398779364115094E-3</v>
      </c>
      <c r="J133" s="75">
        <f t="shared" si="16"/>
        <v>9.212807597043288E-3</v>
      </c>
      <c r="K133" s="75">
        <f t="shared" si="16"/>
        <v>1.3215054347037404E-2</v>
      </c>
      <c r="L133" s="81">
        <f t="shared" si="17"/>
        <v>8.3588937663317143E-3</v>
      </c>
    </row>
    <row r="134" spans="1:12">
      <c r="A134" s="28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82"/>
    </row>
    <row r="135" spans="1:12">
      <c r="A135" s="29" t="s">
        <v>34</v>
      </c>
      <c r="B135" s="71">
        <f t="shared" si="15"/>
        <v>2.5451212401009522E-3</v>
      </c>
      <c r="C135" s="71">
        <f t="shared" si="15"/>
        <v>4.5851905305048573E-3</v>
      </c>
      <c r="D135" s="71">
        <f t="shared" si="15"/>
        <v>4.4935330979373285E-3</v>
      </c>
      <c r="E135" s="72">
        <f>RATE(5, ,-E39,F39)</f>
        <v>4.8434495481351654E-3</v>
      </c>
      <c r="F135" s="72">
        <f t="shared" si="16"/>
        <v>3.41381186364543E-3</v>
      </c>
      <c r="G135" s="72">
        <f t="shared" si="16"/>
        <v>4.9964159424997056E-3</v>
      </c>
      <c r="H135" s="72">
        <f t="shared" si="16"/>
        <v>5.997265660790751E-3</v>
      </c>
      <c r="I135" s="72">
        <f t="shared" si="16"/>
        <v>6.8425219140727063E-3</v>
      </c>
      <c r="J135" s="72">
        <f t="shared" si="16"/>
        <v>8.9236146851739018E-3</v>
      </c>
      <c r="K135" s="72">
        <f t="shared" si="16"/>
        <v>1.0350736196571654E-2</v>
      </c>
      <c r="L135" s="80">
        <f t="shared" si="17"/>
        <v>6.751374084533187E-3</v>
      </c>
    </row>
    <row r="136" spans="1:12">
      <c r="A136" s="27" t="s">
        <v>35</v>
      </c>
      <c r="B136" s="74">
        <f t="shared" si="15"/>
        <v>1.7892581469684317E-3</v>
      </c>
      <c r="C136" s="74">
        <f t="shared" si="15"/>
        <v>2.5234980307952482E-3</v>
      </c>
      <c r="D136" s="74">
        <f t="shared" si="15"/>
        <v>6.4390356993324219E-3</v>
      </c>
      <c r="E136" s="75">
        <f>RATE(5, ,-E40,F40)</f>
        <v>4.1618356736353671E-3</v>
      </c>
      <c r="F136" s="75">
        <f t="shared" si="16"/>
        <v>3.8223107637499537E-3</v>
      </c>
      <c r="G136" s="75">
        <f t="shared" si="16"/>
        <v>4.7924718512561398E-3</v>
      </c>
      <c r="H136" s="75">
        <f t="shared" si="16"/>
        <v>5.3272554635217049E-3</v>
      </c>
      <c r="I136" s="75">
        <f t="shared" si="16"/>
        <v>7.0506947034704491E-3</v>
      </c>
      <c r="J136" s="75">
        <f t="shared" si="16"/>
        <v>8.3877341024050072E-3</v>
      </c>
      <c r="K136" s="75">
        <f t="shared" si="16"/>
        <v>9.7338311925784862E-3</v>
      </c>
      <c r="L136" s="81">
        <f t="shared" si="17"/>
        <v>6.5169157201565575E-3</v>
      </c>
    </row>
    <row r="137" spans="1:12">
      <c r="A137" s="27" t="s">
        <v>36</v>
      </c>
      <c r="B137" s="74">
        <f t="shared" si="15"/>
        <v>8.4821316349204586E-3</v>
      </c>
      <c r="C137" s="74">
        <f t="shared" si="15"/>
        <v>1.0520832707242635E-2</v>
      </c>
      <c r="D137" s="74">
        <f t="shared" si="15"/>
        <v>4.5540099278922972E-3</v>
      </c>
      <c r="E137" s="75">
        <f>RATE(5, ,-E41,F41)</f>
        <v>7.7444016444771502E-3</v>
      </c>
      <c r="F137" s="75">
        <f t="shared" si="16"/>
        <v>1.0665361910308957E-2</v>
      </c>
      <c r="G137" s="75">
        <f t="shared" si="16"/>
        <v>7.5198119116529636E-3</v>
      </c>
      <c r="H137" s="75">
        <f t="shared" si="16"/>
        <v>1.3526737712464322E-2</v>
      </c>
      <c r="I137" s="75">
        <f t="shared" si="16"/>
        <v>1.1135389975905737E-2</v>
      </c>
      <c r="J137" s="75">
        <f t="shared" si="16"/>
        <v>9.9076115666326681E-3</v>
      </c>
      <c r="K137" s="75">
        <f t="shared" si="16"/>
        <v>1.1471699790247874E-2</v>
      </c>
      <c r="L137" s="81">
        <f t="shared" si="17"/>
        <v>1.0702825661604983E-2</v>
      </c>
    </row>
    <row r="138" spans="1:12">
      <c r="A138" s="27" t="s">
        <v>37</v>
      </c>
      <c r="B138" s="74">
        <f t="shared" si="15"/>
        <v>2.1666718417395455E-3</v>
      </c>
      <c r="C138" s="74">
        <f t="shared" si="15"/>
        <v>5.4971035453178713E-3</v>
      </c>
      <c r="D138" s="74">
        <f t="shared" si="15"/>
        <v>2.4361871067056298E-3</v>
      </c>
      <c r="E138" s="75">
        <f>RATE(5, ,-E42,F42)</f>
        <v>4.927367525804951E-3</v>
      </c>
      <c r="F138" s="75">
        <f t="shared" si="16"/>
        <v>1.3234375999050367E-3</v>
      </c>
      <c r="G138" s="75">
        <f t="shared" si="16"/>
        <v>4.6159076438319832E-3</v>
      </c>
      <c r="H138" s="75">
        <f t="shared" si="16"/>
        <v>4.8892690190937291E-3</v>
      </c>
      <c r="I138" s="75">
        <f t="shared" si="16"/>
        <v>5.5370692792765666E-3</v>
      </c>
      <c r="J138" s="75">
        <f t="shared" si="16"/>
        <v>9.2631313588671955E-3</v>
      </c>
      <c r="K138" s="75">
        <f t="shared" si="16"/>
        <v>1.0735460506506644E-2</v>
      </c>
      <c r="L138" s="81">
        <f t="shared" si="17"/>
        <v>6.0558860682065228E-3</v>
      </c>
    </row>
    <row r="139" spans="1:12">
      <c r="A139" s="28"/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82"/>
    </row>
    <row r="140" spans="1:12" ht="13.5" thickBot="1">
      <c r="A140" s="30" t="s">
        <v>38</v>
      </c>
      <c r="B140" s="83">
        <f t="shared" si="15"/>
        <v>-2.8575107269696951E-3</v>
      </c>
      <c r="C140" s="83">
        <f t="shared" si="15"/>
        <v>3.4370865655399649E-3</v>
      </c>
      <c r="D140" s="83">
        <f t="shared" si="15"/>
        <v>7.9240187382229477E-3</v>
      </c>
      <c r="E140" s="84">
        <f>RATE(5, ,-E44,F44)</f>
        <v>5.5479606285618304E-3</v>
      </c>
      <c r="F140" s="84">
        <f t="shared" si="16"/>
        <v>3.3804463857147536E-3</v>
      </c>
      <c r="G140" s="84">
        <f t="shared" si="16"/>
        <v>3.8559232613537913E-3</v>
      </c>
      <c r="H140" s="84">
        <f t="shared" si="16"/>
        <v>6.101353334869007E-3</v>
      </c>
      <c r="I140" s="84">
        <f t="shared" si="16"/>
        <v>6.4112965641509442E-3</v>
      </c>
      <c r="J140" s="84">
        <f t="shared" si="16"/>
        <v>7.461459455092437E-3</v>
      </c>
      <c r="K140" s="84">
        <f t="shared" si="16"/>
        <v>7.7957489232104975E-3</v>
      </c>
      <c r="L140" s="85">
        <f t="shared" si="17"/>
        <v>5.8329760032057509E-3</v>
      </c>
    </row>
    <row r="141" spans="1:12">
      <c r="A141" s="23"/>
      <c r="B141" s="35"/>
      <c r="C141" s="35"/>
      <c r="D141" s="35"/>
      <c r="E141" s="35"/>
      <c r="F141" s="35"/>
      <c r="G141" s="35"/>
      <c r="H141" s="58"/>
      <c r="I141" s="58"/>
      <c r="J141" s="58"/>
      <c r="K141" s="58"/>
      <c r="L141" s="58"/>
    </row>
    <row r="142" spans="1:12">
      <c r="D142" s="4"/>
      <c r="E142" s="4"/>
      <c r="F142" s="4"/>
      <c r="G142" s="4"/>
    </row>
    <row r="143" spans="1:12">
      <c r="D143" s="4"/>
      <c r="E143" s="4"/>
      <c r="F143" s="4"/>
      <c r="G143" s="4"/>
    </row>
    <row r="144" spans="1:12">
      <c r="D144" s="4"/>
      <c r="E144" s="4"/>
      <c r="F144" s="4"/>
      <c r="G144" s="4"/>
    </row>
    <row r="145" spans="4:7">
      <c r="D145" s="4"/>
      <c r="E145" s="4"/>
      <c r="F145" s="4"/>
      <c r="G145" s="4"/>
    </row>
    <row r="146" spans="4:7">
      <c r="D146" s="4"/>
      <c r="E146" s="4"/>
      <c r="F146" s="4"/>
      <c r="G146" s="4"/>
    </row>
    <row r="147" spans="4:7">
      <c r="D147" s="4"/>
      <c r="E147" s="4"/>
      <c r="F147" s="4"/>
      <c r="G147" s="4"/>
    </row>
    <row r="148" spans="4:7">
      <c r="D148" s="4"/>
      <c r="E148" s="4"/>
      <c r="F148" s="4"/>
      <c r="G148" s="4"/>
    </row>
    <row r="149" spans="4:7">
      <c r="D149" s="4"/>
      <c r="E149" s="4"/>
      <c r="F149" s="4"/>
      <c r="G149" s="4"/>
    </row>
    <row r="150" spans="4:7">
      <c r="D150" s="4"/>
      <c r="E150" s="4"/>
      <c r="F150" s="4"/>
      <c r="G150" s="4"/>
    </row>
    <row r="151" spans="4:7">
      <c r="D151" s="4"/>
      <c r="E151" s="4"/>
      <c r="F151" s="4"/>
      <c r="G151" s="4"/>
    </row>
    <row r="152" spans="4:7">
      <c r="D152" s="4"/>
      <c r="E152" s="4"/>
      <c r="F152" s="4"/>
      <c r="G152" s="4"/>
    </row>
    <row r="153" spans="4:7">
      <c r="D153" s="4"/>
      <c r="E153" s="4"/>
      <c r="F153" s="4"/>
      <c r="G153" s="4"/>
    </row>
    <row r="154" spans="4:7">
      <c r="D154" s="4"/>
      <c r="E154" s="4"/>
      <c r="F154" s="4"/>
      <c r="G154" s="4"/>
    </row>
    <row r="155" spans="4:7">
      <c r="D155" s="4"/>
      <c r="E155" s="4"/>
      <c r="F155" s="4"/>
      <c r="G155" s="4"/>
    </row>
    <row r="156" spans="4:7">
      <c r="D156" s="4"/>
      <c r="E156" s="4"/>
      <c r="F156" s="4"/>
      <c r="G156" s="4"/>
    </row>
    <row r="157" spans="4:7">
      <c r="D157" s="4"/>
      <c r="E157" s="4"/>
      <c r="F157" s="4"/>
      <c r="G157" s="4"/>
    </row>
    <row r="158" spans="4:7">
      <c r="D158" s="4"/>
      <c r="E158" s="4"/>
      <c r="F158" s="4"/>
      <c r="G158" s="4"/>
    </row>
    <row r="159" spans="4:7">
      <c r="D159" s="4"/>
      <c r="E159" s="4"/>
      <c r="F159" s="4"/>
      <c r="G159" s="4"/>
    </row>
    <row r="160" spans="4:7">
      <c r="D160" s="4"/>
      <c r="E160" s="4"/>
      <c r="F160" s="4"/>
      <c r="G160" s="4"/>
    </row>
    <row r="161" spans="4:7">
      <c r="D161" s="4"/>
      <c r="E161" s="4"/>
      <c r="F161" s="4"/>
      <c r="G161" s="4"/>
    </row>
    <row r="162" spans="4:7">
      <c r="D162" s="4"/>
      <c r="E162" s="4"/>
      <c r="F162" s="4"/>
      <c r="G162" s="4"/>
    </row>
    <row r="163" spans="4:7">
      <c r="D163" s="4"/>
      <c r="E163" s="4"/>
      <c r="F163" s="4"/>
      <c r="G163" s="4"/>
    </row>
    <row r="164" spans="4:7">
      <c r="D164" s="4"/>
      <c r="E164" s="4"/>
      <c r="F164" s="4"/>
      <c r="G164" s="4"/>
    </row>
    <row r="165" spans="4:7">
      <c r="D165" s="4"/>
      <c r="E165" s="4"/>
      <c r="F165" s="4"/>
      <c r="G165" s="4"/>
    </row>
    <row r="166" spans="4:7">
      <c r="D166" s="4"/>
      <c r="E166" s="4"/>
      <c r="F166" s="4"/>
      <c r="G166" s="4"/>
    </row>
    <row r="167" spans="4:7">
      <c r="D167" s="4"/>
      <c r="E167" s="4"/>
      <c r="F167" s="4"/>
      <c r="G167" s="4"/>
    </row>
    <row r="168" spans="4:7">
      <c r="D168" s="4"/>
      <c r="E168" s="4"/>
      <c r="F168" s="4"/>
      <c r="G168" s="4"/>
    </row>
    <row r="169" spans="4:7">
      <c r="D169" s="4"/>
      <c r="E169" s="4"/>
      <c r="F169" s="4"/>
      <c r="G169" s="4"/>
    </row>
    <row r="170" spans="4:7">
      <c r="D170" s="4"/>
      <c r="E170" s="4"/>
      <c r="F170" s="4"/>
      <c r="G170" s="4"/>
    </row>
    <row r="171" spans="4:7">
      <c r="D171" s="4"/>
      <c r="E171" s="4"/>
      <c r="F171" s="4"/>
      <c r="G171" s="4"/>
    </row>
    <row r="172" spans="4:7">
      <c r="D172" s="4"/>
      <c r="E172" s="4"/>
      <c r="F172" s="4"/>
      <c r="G172" s="4"/>
    </row>
    <row r="173" spans="4:7">
      <c r="D173" s="4"/>
      <c r="E173" s="4"/>
      <c r="F173" s="4"/>
      <c r="G173" s="4"/>
    </row>
    <row r="174" spans="4:7">
      <c r="D174" s="4"/>
      <c r="E174" s="4"/>
      <c r="F174" s="4"/>
      <c r="G174" s="4"/>
    </row>
    <row r="175" spans="4:7">
      <c r="D175" s="4"/>
      <c r="E175" s="4"/>
      <c r="F175" s="4"/>
      <c r="G175" s="4"/>
    </row>
    <row r="176" spans="4:7">
      <c r="D176" s="4"/>
      <c r="E176" s="4"/>
      <c r="F176" s="4"/>
      <c r="G176" s="4"/>
    </row>
    <row r="177" spans="4:7">
      <c r="D177" s="4"/>
      <c r="E177" s="4"/>
      <c r="F177" s="4"/>
      <c r="G177" s="4"/>
    </row>
    <row r="178" spans="4:7">
      <c r="D178" s="4"/>
      <c r="E178" s="4"/>
      <c r="F178" s="4"/>
      <c r="G178" s="4"/>
    </row>
    <row r="179" spans="4:7">
      <c r="D179" s="4"/>
      <c r="E179" s="4"/>
      <c r="F179" s="4"/>
      <c r="G179" s="4"/>
    </row>
    <row r="180" spans="4:7">
      <c r="D180" s="4"/>
      <c r="E180" s="4"/>
      <c r="F180" s="4"/>
      <c r="G180" s="4"/>
    </row>
    <row r="181" spans="4:7">
      <c r="D181" s="4"/>
      <c r="E181" s="4"/>
      <c r="F181" s="4"/>
      <c r="G181" s="4"/>
    </row>
    <row r="182" spans="4:7">
      <c r="D182" s="4"/>
      <c r="E182" s="4"/>
      <c r="F182" s="4"/>
      <c r="G182" s="4"/>
    </row>
    <row r="183" spans="4:7">
      <c r="D183" s="4"/>
      <c r="E183" s="4"/>
      <c r="F183" s="4"/>
      <c r="G183" s="4"/>
    </row>
    <row r="184" spans="4:7">
      <c r="D184" s="4"/>
      <c r="E184" s="4"/>
      <c r="F184" s="4"/>
      <c r="G184" s="4"/>
    </row>
    <row r="185" spans="4:7">
      <c r="D185" s="4"/>
      <c r="E185" s="4"/>
      <c r="F185" s="4"/>
      <c r="G185" s="4"/>
    </row>
    <row r="186" spans="4:7">
      <c r="D186" s="4"/>
      <c r="E186" s="4"/>
      <c r="F186" s="4"/>
      <c r="G186" s="4"/>
    </row>
    <row r="187" spans="4:7">
      <c r="D187" s="4"/>
      <c r="E187" s="4"/>
      <c r="F187" s="4"/>
      <c r="G187" s="4"/>
    </row>
    <row r="188" spans="4:7">
      <c r="D188" s="4"/>
      <c r="E188" s="4"/>
      <c r="F188" s="4"/>
      <c r="G188" s="4"/>
    </row>
    <row r="189" spans="4:7">
      <c r="D189" s="4"/>
      <c r="E189" s="4"/>
      <c r="F189" s="4"/>
      <c r="G189" s="4"/>
    </row>
    <row r="190" spans="4:7">
      <c r="D190" s="4"/>
      <c r="E190" s="4"/>
      <c r="F190" s="4"/>
      <c r="G190" s="4"/>
    </row>
    <row r="191" spans="4:7">
      <c r="D191" s="4"/>
      <c r="E191" s="4"/>
      <c r="F191" s="4"/>
      <c r="G191" s="4"/>
    </row>
    <row r="192" spans="4:7">
      <c r="D192" s="4"/>
      <c r="E192" s="4"/>
      <c r="F192" s="4"/>
      <c r="G192" s="4"/>
    </row>
    <row r="193" spans="4:7">
      <c r="D193" s="4"/>
      <c r="E193" s="4"/>
      <c r="F193" s="4"/>
      <c r="G193" s="4"/>
    </row>
    <row r="194" spans="4:7">
      <c r="D194" s="4"/>
      <c r="E194" s="4"/>
      <c r="F194" s="4"/>
      <c r="G194" s="4"/>
    </row>
    <row r="195" spans="4:7">
      <c r="D195" s="4"/>
      <c r="E195" s="4"/>
      <c r="F195" s="4"/>
      <c r="G195" s="4"/>
    </row>
    <row r="196" spans="4:7">
      <c r="D196" s="4"/>
      <c r="E196" s="4"/>
      <c r="F196" s="4"/>
      <c r="G196" s="4"/>
    </row>
    <row r="197" spans="4:7">
      <c r="D197" s="4"/>
      <c r="E197" s="4"/>
      <c r="F197" s="4"/>
      <c r="G197" s="4"/>
    </row>
    <row r="198" spans="4:7">
      <c r="D198" s="4"/>
      <c r="E198" s="4"/>
      <c r="F198" s="4"/>
      <c r="G198" s="4"/>
    </row>
    <row r="199" spans="4:7">
      <c r="D199" s="4"/>
      <c r="E199" s="4"/>
      <c r="F199" s="4"/>
      <c r="G199" s="4"/>
    </row>
    <row r="200" spans="4:7">
      <c r="D200" s="4"/>
      <c r="E200" s="4"/>
      <c r="F200" s="4"/>
      <c r="G200" s="4"/>
    </row>
    <row r="201" spans="4:7">
      <c r="D201" s="4"/>
      <c r="E201" s="4"/>
      <c r="F201" s="4"/>
      <c r="G201" s="4"/>
    </row>
    <row r="202" spans="4:7">
      <c r="D202" s="4"/>
      <c r="E202" s="4"/>
      <c r="F202" s="4"/>
      <c r="G202" s="4"/>
    </row>
    <row r="203" spans="4:7">
      <c r="D203" s="4"/>
      <c r="E203" s="4"/>
      <c r="F203" s="4"/>
      <c r="G203" s="4"/>
    </row>
    <row r="204" spans="4:7">
      <c r="D204" s="4"/>
      <c r="E204" s="4"/>
      <c r="F204" s="4"/>
      <c r="G204" s="4"/>
    </row>
    <row r="205" spans="4:7">
      <c r="D205" s="4"/>
      <c r="E205" s="4"/>
      <c r="F205" s="4"/>
      <c r="G205" s="4"/>
    </row>
    <row r="206" spans="4:7">
      <c r="D206" s="4"/>
      <c r="E206" s="4"/>
      <c r="F206" s="4"/>
      <c r="G206" s="4"/>
    </row>
    <row r="207" spans="4:7">
      <c r="D207" s="4"/>
      <c r="E207" s="4"/>
      <c r="F207" s="4"/>
      <c r="G207" s="4"/>
    </row>
    <row r="208" spans="4:7">
      <c r="D208" s="4"/>
      <c r="E208" s="4"/>
      <c r="F208" s="4"/>
      <c r="G208" s="4"/>
    </row>
    <row r="209" spans="4:7">
      <c r="D209" s="4"/>
      <c r="E209" s="4"/>
      <c r="F209" s="4"/>
      <c r="G209" s="4"/>
    </row>
    <row r="210" spans="4:7">
      <c r="D210" s="4"/>
      <c r="E210" s="4"/>
      <c r="F210" s="4"/>
      <c r="G210" s="4"/>
    </row>
    <row r="211" spans="4:7">
      <c r="D211" s="4"/>
      <c r="E211" s="4"/>
      <c r="F211" s="4"/>
      <c r="G211" s="4"/>
    </row>
    <row r="212" spans="4:7">
      <c r="D212" s="4"/>
      <c r="E212" s="4"/>
      <c r="F212" s="4"/>
      <c r="G212" s="4"/>
    </row>
    <row r="213" spans="4:7">
      <c r="D213" s="4"/>
      <c r="E213" s="4"/>
      <c r="F213" s="4"/>
      <c r="G213" s="4"/>
    </row>
    <row r="214" spans="4:7">
      <c r="D214" s="4"/>
      <c r="E214" s="4"/>
      <c r="F214" s="4"/>
      <c r="G214" s="4"/>
    </row>
    <row r="215" spans="4:7">
      <c r="D215" s="4"/>
      <c r="E215" s="4"/>
      <c r="F215" s="4"/>
      <c r="G215" s="4"/>
    </row>
    <row r="216" spans="4:7">
      <c r="D216" s="4"/>
      <c r="E216" s="4"/>
      <c r="F216" s="4"/>
      <c r="G216" s="4"/>
    </row>
    <row r="217" spans="4:7">
      <c r="D217" s="4"/>
      <c r="E217" s="4"/>
      <c r="F217" s="4"/>
      <c r="G217" s="4"/>
    </row>
    <row r="218" spans="4:7">
      <c r="D218" s="4"/>
      <c r="E218" s="4"/>
      <c r="F218" s="4"/>
      <c r="G218" s="4"/>
    </row>
    <row r="219" spans="4:7">
      <c r="D219" s="4"/>
      <c r="E219" s="4"/>
      <c r="F219" s="4"/>
      <c r="G219" s="4"/>
    </row>
    <row r="220" spans="4:7">
      <c r="D220" s="4"/>
      <c r="E220" s="4"/>
      <c r="F220" s="4"/>
      <c r="G220" s="4"/>
    </row>
    <row r="221" spans="4:7">
      <c r="D221" s="4"/>
      <c r="E221" s="4"/>
      <c r="F221" s="4"/>
      <c r="G221" s="4"/>
    </row>
    <row r="222" spans="4:7">
      <c r="D222" s="4"/>
      <c r="E222" s="4"/>
      <c r="F222" s="4"/>
      <c r="G222" s="4"/>
    </row>
    <row r="223" spans="4:7">
      <c r="D223" s="4"/>
      <c r="E223" s="4"/>
      <c r="F223" s="4"/>
      <c r="G223" s="4"/>
    </row>
    <row r="224" spans="4:7">
      <c r="D224" s="4"/>
      <c r="E224" s="4"/>
      <c r="F224" s="4"/>
      <c r="G224" s="4"/>
    </row>
    <row r="225" spans="4:7">
      <c r="D225" s="4"/>
      <c r="E225" s="4"/>
      <c r="F225" s="4"/>
      <c r="G225" s="4"/>
    </row>
    <row r="226" spans="4:7">
      <c r="D226" s="4"/>
      <c r="E226" s="4"/>
      <c r="F226" s="4"/>
      <c r="G226" s="4"/>
    </row>
    <row r="227" spans="4:7">
      <c r="D227" s="4"/>
      <c r="E227" s="4"/>
      <c r="F227" s="4"/>
      <c r="G227" s="4"/>
    </row>
    <row r="228" spans="4:7">
      <c r="D228" s="4"/>
      <c r="E228" s="4"/>
      <c r="F228" s="4"/>
      <c r="G228" s="4"/>
    </row>
    <row r="229" spans="4:7">
      <c r="D229" s="4"/>
      <c r="E229" s="4"/>
      <c r="F229" s="4"/>
      <c r="G229" s="4"/>
    </row>
    <row r="230" spans="4:7">
      <c r="D230" s="4"/>
      <c r="E230" s="4"/>
      <c r="F230" s="4"/>
      <c r="G230" s="4"/>
    </row>
    <row r="231" spans="4:7">
      <c r="D231" s="4"/>
      <c r="E231" s="4"/>
      <c r="F231" s="4"/>
      <c r="G231" s="4"/>
    </row>
    <row r="232" spans="4:7">
      <c r="D232" s="4"/>
      <c r="E232" s="4"/>
      <c r="F232" s="4"/>
      <c r="G232" s="4"/>
    </row>
    <row r="233" spans="4:7">
      <c r="D233" s="4"/>
      <c r="E233" s="4"/>
      <c r="F233" s="4"/>
      <c r="G233" s="4"/>
    </row>
    <row r="234" spans="4:7">
      <c r="D234" s="4"/>
      <c r="E234" s="4"/>
      <c r="F234" s="4"/>
      <c r="G234" s="4"/>
    </row>
    <row r="235" spans="4:7">
      <c r="D235" s="4"/>
      <c r="E235" s="4"/>
      <c r="F235" s="4"/>
      <c r="G235" s="4"/>
    </row>
    <row r="236" spans="4:7">
      <c r="D236" s="4"/>
      <c r="E236" s="4"/>
      <c r="F236" s="4"/>
      <c r="G236" s="4"/>
    </row>
    <row r="237" spans="4:7">
      <c r="D237" s="4"/>
      <c r="E237" s="4"/>
      <c r="F237" s="4"/>
      <c r="G237" s="4"/>
    </row>
    <row r="238" spans="4:7">
      <c r="D238" s="4"/>
      <c r="E238" s="4"/>
      <c r="F238" s="4"/>
      <c r="G238" s="4"/>
    </row>
    <row r="239" spans="4:7">
      <c r="D239" s="4"/>
      <c r="E239" s="4"/>
      <c r="F239" s="4"/>
      <c r="G239" s="4"/>
    </row>
    <row r="240" spans="4:7">
      <c r="D240" s="4"/>
      <c r="E240" s="4"/>
      <c r="F240" s="4"/>
      <c r="G240" s="4"/>
    </row>
    <row r="241" spans="4:7">
      <c r="D241" s="4"/>
      <c r="E241" s="4"/>
      <c r="F241" s="4"/>
      <c r="G241" s="4"/>
    </row>
    <row r="242" spans="4:7">
      <c r="D242" s="4"/>
      <c r="E242" s="4"/>
      <c r="F242" s="4"/>
      <c r="G242" s="4"/>
    </row>
    <row r="243" spans="4:7">
      <c r="D243" s="4"/>
      <c r="E243" s="4"/>
      <c r="F243" s="4"/>
      <c r="G243" s="4"/>
    </row>
    <row r="244" spans="4:7">
      <c r="D244" s="4"/>
      <c r="E244" s="4"/>
      <c r="F244" s="4"/>
      <c r="G244" s="4"/>
    </row>
    <row r="245" spans="4:7">
      <c r="D245" s="4"/>
      <c r="E245" s="4"/>
      <c r="F245" s="4"/>
      <c r="G245" s="4"/>
    </row>
    <row r="246" spans="4:7">
      <c r="D246" s="4"/>
      <c r="E246" s="4"/>
      <c r="F246" s="4"/>
      <c r="G246" s="4"/>
    </row>
    <row r="247" spans="4:7">
      <c r="D247" s="4"/>
      <c r="E247" s="4"/>
      <c r="F247" s="4"/>
      <c r="G247" s="4"/>
    </row>
    <row r="248" spans="4:7">
      <c r="D248" s="4"/>
      <c r="E248" s="4"/>
      <c r="F248" s="4"/>
      <c r="G248" s="4"/>
    </row>
    <row r="249" spans="4:7">
      <c r="D249" s="4"/>
      <c r="E249" s="4"/>
      <c r="F249" s="4"/>
      <c r="G249" s="4"/>
    </row>
    <row r="250" spans="4:7">
      <c r="D250" s="4"/>
      <c r="E250" s="4"/>
      <c r="F250" s="4"/>
      <c r="G250" s="4"/>
    </row>
    <row r="251" spans="4:7">
      <c r="D251" s="4"/>
      <c r="E251" s="4"/>
      <c r="F251" s="4"/>
      <c r="G251" s="4"/>
    </row>
    <row r="252" spans="4:7">
      <c r="D252" s="4"/>
      <c r="E252" s="4"/>
      <c r="F252" s="4"/>
      <c r="G252" s="4"/>
    </row>
    <row r="253" spans="4:7">
      <c r="D253" s="4"/>
      <c r="E253" s="4"/>
      <c r="F253" s="4"/>
      <c r="G253" s="4"/>
    </row>
    <row r="254" spans="4:7">
      <c r="D254" s="4"/>
      <c r="E254" s="4"/>
      <c r="F254" s="4"/>
      <c r="G254" s="4"/>
    </row>
    <row r="255" spans="4:7">
      <c r="D255" s="4"/>
      <c r="E255" s="4"/>
      <c r="F255" s="4"/>
      <c r="G255" s="4"/>
    </row>
    <row r="256" spans="4:7">
      <c r="D256" s="4"/>
      <c r="E256" s="4"/>
      <c r="F256" s="4"/>
      <c r="G256" s="4"/>
    </row>
    <row r="257" spans="4:7">
      <c r="D257" s="4"/>
      <c r="E257" s="4"/>
      <c r="F257" s="4"/>
      <c r="G257" s="4"/>
    </row>
    <row r="258" spans="4:7">
      <c r="D258" s="4"/>
      <c r="E258" s="4"/>
      <c r="F258" s="4"/>
      <c r="G258" s="4"/>
    </row>
    <row r="259" spans="4:7">
      <c r="D259" s="4"/>
      <c r="E259" s="4"/>
      <c r="F259" s="4"/>
      <c r="G259" s="4"/>
    </row>
    <row r="260" spans="4:7">
      <c r="D260" s="4"/>
      <c r="E260" s="4"/>
      <c r="F260" s="4"/>
      <c r="G260" s="4"/>
    </row>
    <row r="261" spans="4:7">
      <c r="D261" s="4"/>
      <c r="E261" s="4"/>
      <c r="F261" s="4"/>
      <c r="G261" s="4"/>
    </row>
    <row r="262" spans="4:7">
      <c r="D262" s="4"/>
      <c r="E262" s="4"/>
      <c r="F262" s="4"/>
      <c r="G262" s="4"/>
    </row>
    <row r="263" spans="4:7">
      <c r="D263" s="4"/>
      <c r="E263" s="4"/>
      <c r="F263" s="4"/>
      <c r="G263" s="4"/>
    </row>
    <row r="264" spans="4:7">
      <c r="D264" s="4"/>
      <c r="E264" s="4"/>
      <c r="F264" s="4"/>
      <c r="G264" s="4"/>
    </row>
    <row r="265" spans="4:7">
      <c r="D265" s="4"/>
      <c r="E265" s="4"/>
      <c r="F265" s="4"/>
      <c r="G265" s="4"/>
    </row>
    <row r="266" spans="4:7">
      <c r="D266" s="4"/>
      <c r="E266" s="4"/>
      <c r="F266" s="4"/>
      <c r="G266" s="4"/>
    </row>
    <row r="267" spans="4:7">
      <c r="D267" s="4"/>
      <c r="E267" s="4"/>
      <c r="F267" s="4"/>
      <c r="G267" s="4"/>
    </row>
    <row r="268" spans="4:7">
      <c r="D268" s="4"/>
      <c r="E268" s="4"/>
      <c r="F268" s="4"/>
      <c r="G268" s="4"/>
    </row>
    <row r="269" spans="4:7">
      <c r="D269" s="4"/>
      <c r="E269" s="4"/>
      <c r="F269" s="4"/>
      <c r="G269" s="4"/>
    </row>
    <row r="270" spans="4:7">
      <c r="D270" s="4"/>
      <c r="E270" s="4"/>
      <c r="F270" s="4"/>
      <c r="G270" s="4"/>
    </row>
    <row r="271" spans="4:7">
      <c r="D271" s="4"/>
      <c r="E271" s="4"/>
      <c r="F271" s="4"/>
      <c r="G271" s="4"/>
    </row>
    <row r="272" spans="4:7">
      <c r="D272" s="4"/>
      <c r="E272" s="4"/>
      <c r="F272" s="4"/>
      <c r="G272" s="4"/>
    </row>
    <row r="273" spans="4:7">
      <c r="D273" s="4"/>
      <c r="E273" s="4"/>
      <c r="F273" s="4"/>
      <c r="G273" s="4"/>
    </row>
    <row r="274" spans="4:7">
      <c r="D274" s="4"/>
      <c r="E274" s="4"/>
      <c r="F274" s="4"/>
      <c r="G274" s="4"/>
    </row>
    <row r="275" spans="4:7">
      <c r="D275" s="4"/>
      <c r="E275" s="4"/>
      <c r="F275" s="4"/>
      <c r="G275" s="4"/>
    </row>
    <row r="276" spans="4:7">
      <c r="D276" s="4"/>
      <c r="E276" s="4"/>
      <c r="F276" s="4"/>
      <c r="G276" s="4"/>
    </row>
    <row r="277" spans="4:7">
      <c r="D277" s="4"/>
      <c r="E277" s="4"/>
      <c r="F277" s="4"/>
      <c r="G277" s="4"/>
    </row>
    <row r="278" spans="4:7">
      <c r="D278" s="4"/>
      <c r="E278" s="4"/>
      <c r="F278" s="4"/>
      <c r="G278" s="4"/>
    </row>
    <row r="279" spans="4:7">
      <c r="D279" s="4"/>
      <c r="E279" s="4"/>
      <c r="F279" s="4"/>
      <c r="G279" s="4"/>
    </row>
    <row r="280" spans="4:7">
      <c r="D280" s="4"/>
      <c r="E280" s="4"/>
      <c r="F280" s="4"/>
      <c r="G280" s="4"/>
    </row>
    <row r="281" spans="4:7">
      <c r="D281" s="4"/>
      <c r="E281" s="4"/>
      <c r="F281" s="4"/>
      <c r="G281" s="4"/>
    </row>
    <row r="282" spans="4:7">
      <c r="D282" s="4"/>
      <c r="E282" s="4"/>
      <c r="F282" s="4"/>
      <c r="G282" s="4"/>
    </row>
    <row r="283" spans="4:7">
      <c r="D283" s="4"/>
      <c r="E283" s="4"/>
      <c r="F283" s="4"/>
      <c r="G283" s="4"/>
    </row>
    <row r="284" spans="4:7">
      <c r="D284" s="4"/>
      <c r="E284" s="4"/>
      <c r="F284" s="4"/>
      <c r="G284" s="4"/>
    </row>
    <row r="285" spans="4:7">
      <c r="D285" s="4"/>
      <c r="E285" s="4"/>
      <c r="F285" s="4"/>
      <c r="G285" s="4"/>
    </row>
    <row r="286" spans="4:7">
      <c r="D286" s="4"/>
      <c r="E286" s="4"/>
      <c r="F286" s="4"/>
      <c r="G286" s="4"/>
    </row>
    <row r="287" spans="4:7">
      <c r="D287" s="4"/>
      <c r="E287" s="4"/>
      <c r="F287" s="4"/>
      <c r="G287" s="4"/>
    </row>
    <row r="288" spans="4:7">
      <c r="D288" s="4"/>
      <c r="E288" s="4"/>
      <c r="F288" s="4"/>
      <c r="G288" s="4"/>
    </row>
    <row r="289" spans="4:7">
      <c r="D289" s="4"/>
      <c r="E289" s="4"/>
      <c r="F289" s="4"/>
      <c r="G289" s="4"/>
    </row>
    <row r="290" spans="4:7">
      <c r="D290" s="4"/>
      <c r="E290" s="4"/>
      <c r="F290" s="4"/>
      <c r="G290" s="4"/>
    </row>
    <row r="291" spans="4:7">
      <c r="D291" s="4"/>
      <c r="E291" s="4"/>
      <c r="F291" s="4"/>
      <c r="G291" s="4"/>
    </row>
    <row r="292" spans="4:7">
      <c r="D292" s="4"/>
      <c r="E292" s="4"/>
      <c r="F292" s="4"/>
      <c r="G292" s="4"/>
    </row>
    <row r="293" spans="4:7">
      <c r="D293" s="4"/>
      <c r="E293" s="4"/>
      <c r="F293" s="4"/>
      <c r="G293" s="4"/>
    </row>
    <row r="294" spans="4:7">
      <c r="D294" s="4"/>
      <c r="E294" s="4"/>
      <c r="F294" s="4"/>
      <c r="G294" s="4"/>
    </row>
    <row r="295" spans="4:7">
      <c r="D295" s="4"/>
      <c r="E295" s="4"/>
      <c r="F295" s="4"/>
      <c r="G295" s="4"/>
    </row>
    <row r="296" spans="4:7">
      <c r="D296" s="4"/>
      <c r="E296" s="4"/>
      <c r="F296" s="4"/>
      <c r="G296" s="4"/>
    </row>
    <row r="297" spans="4:7">
      <c r="D297" s="4"/>
      <c r="E297" s="4"/>
      <c r="F297" s="4"/>
      <c r="G297" s="4"/>
    </row>
    <row r="298" spans="4:7">
      <c r="D298" s="4"/>
      <c r="E298" s="4"/>
      <c r="F298" s="4"/>
      <c r="G298" s="4"/>
    </row>
    <row r="299" spans="4:7">
      <c r="D299" s="4"/>
      <c r="E299" s="4"/>
      <c r="F299" s="4"/>
      <c r="G299" s="4"/>
    </row>
    <row r="300" spans="4:7">
      <c r="D300" s="4"/>
      <c r="E300" s="4"/>
      <c r="F300" s="4"/>
      <c r="G300" s="4"/>
    </row>
    <row r="301" spans="4:7">
      <c r="D301" s="4"/>
      <c r="E301" s="4"/>
      <c r="F301" s="4"/>
      <c r="G301" s="4"/>
    </row>
    <row r="302" spans="4:7">
      <c r="D302" s="4"/>
      <c r="E302" s="4"/>
      <c r="F302" s="4"/>
      <c r="G302" s="4"/>
    </row>
    <row r="303" spans="4:7">
      <c r="D303" s="4"/>
      <c r="E303" s="4"/>
      <c r="F303" s="4"/>
      <c r="G303" s="4"/>
    </row>
    <row r="304" spans="4:7">
      <c r="D304" s="4"/>
      <c r="E304" s="4"/>
      <c r="F304" s="4"/>
      <c r="G304" s="4"/>
    </row>
    <row r="305" spans="4:7">
      <c r="D305" s="4"/>
      <c r="E305" s="4"/>
      <c r="F305" s="4"/>
      <c r="G305" s="4"/>
    </row>
    <row r="306" spans="4:7">
      <c r="D306" s="4"/>
      <c r="E306" s="4"/>
      <c r="F306" s="4"/>
      <c r="G306" s="4"/>
    </row>
    <row r="307" spans="4:7">
      <c r="D307" s="4"/>
      <c r="E307" s="4"/>
      <c r="F307" s="4"/>
      <c r="G307" s="4"/>
    </row>
    <row r="308" spans="4:7">
      <c r="D308" s="4"/>
      <c r="E308" s="4"/>
      <c r="F308" s="4"/>
      <c r="G308" s="4"/>
    </row>
    <row r="309" spans="4:7">
      <c r="D309" s="4"/>
      <c r="E309" s="4"/>
      <c r="F309" s="4"/>
      <c r="G309" s="4"/>
    </row>
    <row r="310" spans="4:7">
      <c r="D310" s="4"/>
      <c r="E310" s="4"/>
      <c r="F310" s="4"/>
      <c r="G310" s="4"/>
    </row>
    <row r="311" spans="4:7">
      <c r="D311" s="4"/>
      <c r="E311" s="4"/>
      <c r="F311" s="4"/>
      <c r="G311" s="4"/>
    </row>
    <row r="312" spans="4:7">
      <c r="D312" s="4"/>
      <c r="E312" s="4"/>
      <c r="F312" s="4"/>
      <c r="G312" s="4"/>
    </row>
    <row r="313" spans="4:7">
      <c r="D313" s="4"/>
      <c r="E313" s="4"/>
      <c r="F313" s="4"/>
      <c r="G313" s="4"/>
    </row>
    <row r="314" spans="4:7">
      <c r="D314" s="4"/>
      <c r="E314" s="4"/>
      <c r="F314" s="4"/>
      <c r="G314" s="4"/>
    </row>
    <row r="315" spans="4:7">
      <c r="D315" s="4"/>
      <c r="E315" s="4"/>
      <c r="F315" s="4"/>
      <c r="G315" s="4"/>
    </row>
    <row r="316" spans="4:7">
      <c r="D316" s="4"/>
      <c r="E316" s="4"/>
      <c r="F316" s="4"/>
      <c r="G316" s="4"/>
    </row>
    <row r="317" spans="4:7">
      <c r="D317" s="4"/>
      <c r="E317" s="4"/>
      <c r="F317" s="4"/>
      <c r="G317" s="4"/>
    </row>
    <row r="318" spans="4:7">
      <c r="D318" s="4"/>
      <c r="E318" s="4"/>
      <c r="F318" s="4"/>
      <c r="G318" s="4"/>
    </row>
    <row r="319" spans="4:7">
      <c r="D319" s="4"/>
      <c r="E319" s="4"/>
      <c r="F319" s="4"/>
      <c r="G319" s="4"/>
    </row>
    <row r="320" spans="4:7">
      <c r="D320" s="4"/>
      <c r="E320" s="4"/>
      <c r="F320" s="4"/>
      <c r="G320" s="4"/>
    </row>
    <row r="321" spans="4:7">
      <c r="D321" s="4"/>
      <c r="E321" s="4"/>
      <c r="F321" s="4"/>
      <c r="G321" s="4"/>
    </row>
    <row r="322" spans="4:7">
      <c r="D322" s="4"/>
      <c r="E322" s="4"/>
      <c r="F322" s="4"/>
      <c r="G322" s="4"/>
    </row>
    <row r="323" spans="4:7">
      <c r="D323" s="4"/>
      <c r="E323" s="4"/>
      <c r="F323" s="4"/>
      <c r="G323" s="4"/>
    </row>
    <row r="324" spans="4:7">
      <c r="D324" s="4"/>
      <c r="E324" s="4"/>
      <c r="F324" s="4"/>
      <c r="G324" s="4"/>
    </row>
    <row r="325" spans="4:7">
      <c r="D325" s="4"/>
      <c r="E325" s="4"/>
      <c r="F325" s="4"/>
      <c r="G325" s="4"/>
    </row>
    <row r="326" spans="4:7">
      <c r="D326" s="4"/>
      <c r="E326" s="4"/>
      <c r="F326" s="4"/>
      <c r="G326" s="4"/>
    </row>
    <row r="327" spans="4:7">
      <c r="D327" s="4"/>
      <c r="E327" s="4"/>
      <c r="F327" s="4"/>
      <c r="G327" s="4"/>
    </row>
    <row r="328" spans="4:7">
      <c r="D328" s="4"/>
      <c r="E328" s="4"/>
      <c r="F328" s="4"/>
      <c r="G328" s="4"/>
    </row>
    <row r="329" spans="4:7">
      <c r="D329" s="4"/>
      <c r="E329" s="4"/>
      <c r="F329" s="4"/>
      <c r="G329" s="4"/>
    </row>
    <row r="330" spans="4:7">
      <c r="D330" s="4"/>
      <c r="E330" s="4"/>
      <c r="F330" s="4"/>
      <c r="G330" s="4"/>
    </row>
    <row r="331" spans="4:7">
      <c r="D331" s="4"/>
      <c r="E331" s="4"/>
      <c r="F331" s="4"/>
      <c r="G331" s="4"/>
    </row>
    <row r="332" spans="4:7">
      <c r="D332" s="4"/>
      <c r="E332" s="4"/>
      <c r="F332" s="4"/>
      <c r="G332" s="4"/>
    </row>
    <row r="333" spans="4:7">
      <c r="D333" s="4"/>
      <c r="E333" s="4"/>
      <c r="F333" s="4"/>
      <c r="G333" s="4"/>
    </row>
    <row r="334" spans="4:7">
      <c r="D334" s="4"/>
      <c r="E334" s="4"/>
      <c r="F334" s="4"/>
      <c r="G334" s="4"/>
    </row>
    <row r="335" spans="4:7">
      <c r="D335" s="4"/>
      <c r="E335" s="4"/>
      <c r="F335" s="4"/>
      <c r="G335" s="4"/>
    </row>
    <row r="336" spans="4:7">
      <c r="D336" s="4"/>
      <c r="E336" s="4"/>
      <c r="F336" s="4"/>
      <c r="G336" s="4"/>
    </row>
    <row r="337" spans="4:7">
      <c r="D337" s="4"/>
      <c r="E337" s="4"/>
      <c r="F337" s="4"/>
      <c r="G337" s="4"/>
    </row>
    <row r="338" spans="4:7">
      <c r="D338" s="4"/>
      <c r="E338" s="4"/>
      <c r="F338" s="4"/>
      <c r="G338" s="4"/>
    </row>
    <row r="339" spans="4:7">
      <c r="D339" s="4"/>
      <c r="E339" s="4"/>
      <c r="F339" s="4"/>
      <c r="G339" s="4"/>
    </row>
    <row r="340" spans="4:7">
      <c r="D340" s="4"/>
      <c r="E340" s="4"/>
      <c r="F340" s="4"/>
      <c r="G340" s="4"/>
    </row>
    <row r="341" spans="4:7">
      <c r="D341" s="4"/>
      <c r="E341" s="4"/>
      <c r="F341" s="4"/>
      <c r="G341" s="4"/>
    </row>
    <row r="342" spans="4:7">
      <c r="D342" s="4"/>
      <c r="E342" s="4"/>
      <c r="F342" s="4"/>
      <c r="G342" s="4"/>
    </row>
    <row r="343" spans="4:7">
      <c r="D343" s="4"/>
      <c r="E343" s="4"/>
      <c r="F343" s="4"/>
      <c r="G343" s="4"/>
    </row>
    <row r="344" spans="4:7">
      <c r="D344" s="4"/>
      <c r="E344" s="4"/>
      <c r="F344" s="4"/>
      <c r="G344" s="4"/>
    </row>
    <row r="345" spans="4:7">
      <c r="D345" s="4"/>
      <c r="E345" s="4"/>
      <c r="F345" s="4"/>
      <c r="G345" s="4"/>
    </row>
    <row r="346" spans="4:7">
      <c r="D346" s="4"/>
      <c r="E346" s="4"/>
      <c r="F346" s="4"/>
      <c r="G346" s="4"/>
    </row>
    <row r="347" spans="4:7">
      <c r="D347" s="4"/>
      <c r="E347" s="4"/>
      <c r="F347" s="4"/>
      <c r="G347" s="4"/>
    </row>
    <row r="348" spans="4:7">
      <c r="D348" s="4"/>
      <c r="E348" s="4"/>
      <c r="F348" s="4"/>
      <c r="G348" s="4"/>
    </row>
    <row r="349" spans="4:7">
      <c r="D349" s="4"/>
      <c r="E349" s="4"/>
      <c r="F349" s="4"/>
      <c r="G349" s="4"/>
    </row>
    <row r="350" spans="4:7">
      <c r="D350" s="4"/>
      <c r="E350" s="4"/>
      <c r="F350" s="4"/>
      <c r="G350" s="4"/>
    </row>
    <row r="351" spans="4:7">
      <c r="D351" s="4"/>
      <c r="E351" s="4"/>
      <c r="F351" s="4"/>
      <c r="G351" s="4"/>
    </row>
    <row r="352" spans="4:7">
      <c r="D352" s="4"/>
      <c r="E352" s="4"/>
      <c r="F352" s="4"/>
      <c r="G352" s="4"/>
    </row>
    <row r="353" spans="4:7">
      <c r="D353" s="4"/>
      <c r="E353" s="4"/>
      <c r="F353" s="4"/>
      <c r="G353" s="4"/>
    </row>
    <row r="354" spans="4:7">
      <c r="D354" s="4"/>
      <c r="E354" s="4"/>
      <c r="F354" s="4"/>
      <c r="G354" s="4"/>
    </row>
    <row r="355" spans="4:7">
      <c r="D355" s="4"/>
      <c r="E355" s="4"/>
      <c r="F355" s="4"/>
      <c r="G355" s="4"/>
    </row>
    <row r="356" spans="4:7">
      <c r="D356" s="4"/>
      <c r="E356" s="4"/>
      <c r="F356" s="4"/>
      <c r="G356" s="4"/>
    </row>
    <row r="357" spans="4:7">
      <c r="D357" s="4"/>
      <c r="E357" s="4"/>
      <c r="F357" s="4"/>
      <c r="G357" s="4"/>
    </row>
    <row r="358" spans="4:7">
      <c r="D358" s="4"/>
      <c r="E358" s="4"/>
      <c r="F358" s="4"/>
      <c r="G358" s="4"/>
    </row>
    <row r="359" spans="4:7">
      <c r="D359" s="4"/>
      <c r="E359" s="4"/>
      <c r="F359" s="4"/>
      <c r="G359" s="4"/>
    </row>
    <row r="360" spans="4:7">
      <c r="D360" s="4"/>
      <c r="E360" s="4"/>
      <c r="F360" s="4"/>
      <c r="G360" s="4"/>
    </row>
    <row r="361" spans="4:7">
      <c r="D361" s="4"/>
      <c r="E361" s="4"/>
      <c r="F361" s="4"/>
      <c r="G361" s="4"/>
    </row>
    <row r="362" spans="4:7">
      <c r="D362" s="4"/>
      <c r="E362" s="4"/>
      <c r="F362" s="4"/>
      <c r="G362" s="4"/>
    </row>
    <row r="363" spans="4:7">
      <c r="D363" s="4"/>
      <c r="E363" s="4"/>
      <c r="F363" s="4"/>
      <c r="G363" s="4"/>
    </row>
    <row r="364" spans="4:7">
      <c r="D364" s="4"/>
      <c r="E364" s="4"/>
      <c r="F364" s="4"/>
      <c r="G364" s="4"/>
    </row>
    <row r="365" spans="4:7">
      <c r="D365" s="4"/>
      <c r="E365" s="4"/>
      <c r="F365" s="4"/>
      <c r="G365" s="4"/>
    </row>
    <row r="366" spans="4:7">
      <c r="D366" s="4"/>
      <c r="E366" s="4"/>
      <c r="F366" s="4"/>
      <c r="G366" s="4"/>
    </row>
    <row r="367" spans="4:7">
      <c r="D367" s="4"/>
      <c r="E367" s="4"/>
      <c r="F367" s="4"/>
      <c r="G367" s="4"/>
    </row>
    <row r="368" spans="4:7">
      <c r="D368" s="4"/>
      <c r="E368" s="4"/>
      <c r="F368" s="4"/>
      <c r="G368" s="4"/>
    </row>
    <row r="369" spans="4:7">
      <c r="D369" s="4"/>
      <c r="E369" s="4"/>
      <c r="F369" s="4"/>
      <c r="G369" s="4"/>
    </row>
    <row r="370" spans="4:7">
      <c r="D370" s="4"/>
      <c r="E370" s="4"/>
      <c r="F370" s="4"/>
      <c r="G370" s="4"/>
    </row>
    <row r="371" spans="4:7">
      <c r="D371" s="4"/>
      <c r="E371" s="4"/>
      <c r="F371" s="4"/>
      <c r="G371" s="4"/>
    </row>
    <row r="372" spans="4:7">
      <c r="D372" s="4"/>
      <c r="E372" s="4"/>
      <c r="F372" s="4"/>
      <c r="G372" s="4"/>
    </row>
    <row r="373" spans="4:7">
      <c r="D373" s="4"/>
      <c r="E373" s="4"/>
      <c r="F373" s="4"/>
      <c r="G373" s="4"/>
    </row>
    <row r="374" spans="4:7">
      <c r="D374" s="4"/>
      <c r="E374" s="4"/>
      <c r="F374" s="4"/>
      <c r="G374" s="4"/>
    </row>
    <row r="375" spans="4:7">
      <c r="D375" s="4"/>
      <c r="E375" s="4"/>
      <c r="F375" s="4"/>
      <c r="G375" s="4"/>
    </row>
    <row r="376" spans="4:7">
      <c r="D376" s="4"/>
      <c r="E376" s="4"/>
      <c r="F376" s="4"/>
      <c r="G376" s="4"/>
    </row>
    <row r="377" spans="4:7">
      <c r="D377" s="4"/>
      <c r="E377" s="4"/>
      <c r="F377" s="4"/>
      <c r="G377" s="4"/>
    </row>
    <row r="378" spans="4:7">
      <c r="D378" s="4"/>
      <c r="E378" s="4"/>
      <c r="F378" s="4"/>
      <c r="G378" s="4"/>
    </row>
    <row r="379" spans="4:7">
      <c r="D379" s="4"/>
      <c r="E379" s="4"/>
      <c r="F379" s="4"/>
      <c r="G379" s="4"/>
    </row>
    <row r="380" spans="4:7">
      <c r="D380" s="4"/>
      <c r="E380" s="4"/>
      <c r="F380" s="4"/>
      <c r="G380" s="4"/>
    </row>
    <row r="381" spans="4:7">
      <c r="D381" s="4"/>
      <c r="E381" s="4"/>
      <c r="F381" s="4"/>
      <c r="G381" s="4"/>
    </row>
    <row r="382" spans="4:7">
      <c r="D382" s="4"/>
      <c r="E382" s="4"/>
      <c r="F382" s="4"/>
      <c r="G382" s="4"/>
    </row>
    <row r="383" spans="4:7">
      <c r="D383" s="4"/>
      <c r="E383" s="4"/>
      <c r="F383" s="4"/>
      <c r="G383" s="4"/>
    </row>
    <row r="384" spans="4:7">
      <c r="D384" s="4"/>
      <c r="E384" s="4"/>
      <c r="F384" s="4"/>
      <c r="G384" s="4"/>
    </row>
    <row r="385" spans="4:7">
      <c r="D385" s="4"/>
      <c r="E385" s="4"/>
      <c r="F385" s="4"/>
      <c r="G385" s="4"/>
    </row>
    <row r="386" spans="4:7">
      <c r="D386" s="4"/>
      <c r="E386" s="4"/>
      <c r="F386" s="4"/>
      <c r="G386" s="4"/>
    </row>
    <row r="387" spans="4:7">
      <c r="D387" s="4"/>
      <c r="E387" s="4"/>
      <c r="F387" s="4"/>
      <c r="G387" s="4"/>
    </row>
    <row r="388" spans="4:7">
      <c r="D388" s="4"/>
      <c r="E388" s="4"/>
      <c r="F388" s="4"/>
      <c r="G388" s="4"/>
    </row>
    <row r="389" spans="4:7">
      <c r="D389" s="4"/>
      <c r="E389" s="4"/>
      <c r="F389" s="4"/>
      <c r="G389" s="4"/>
    </row>
    <row r="390" spans="4:7">
      <c r="D390" s="4"/>
      <c r="E390" s="4"/>
      <c r="F390" s="4"/>
      <c r="G390" s="4"/>
    </row>
    <row r="391" spans="4:7">
      <c r="D391" s="4"/>
      <c r="E391" s="4"/>
      <c r="F391" s="4"/>
      <c r="G391" s="4"/>
    </row>
    <row r="392" spans="4:7">
      <c r="D392" s="4"/>
      <c r="E392" s="4"/>
      <c r="F392" s="4"/>
      <c r="G392" s="4"/>
    </row>
    <row r="393" spans="4:7">
      <c r="D393" s="4"/>
      <c r="E393" s="4"/>
      <c r="F393" s="4"/>
      <c r="G393" s="4"/>
    </row>
    <row r="394" spans="4:7">
      <c r="D394" s="4"/>
      <c r="E394" s="4"/>
      <c r="F394" s="4"/>
      <c r="G394" s="4"/>
    </row>
    <row r="395" spans="4:7">
      <c r="D395" s="4"/>
      <c r="E395" s="4"/>
      <c r="F395" s="4"/>
      <c r="G395" s="4"/>
    </row>
    <row r="396" spans="4:7">
      <c r="D396" s="4"/>
      <c r="E396" s="4"/>
      <c r="F396" s="4"/>
      <c r="G396" s="4"/>
    </row>
    <row r="397" spans="4:7">
      <c r="D397" s="4"/>
      <c r="E397" s="4"/>
      <c r="F397" s="4"/>
      <c r="G397" s="4"/>
    </row>
    <row r="398" spans="4:7">
      <c r="D398" s="4"/>
      <c r="E398" s="4"/>
      <c r="F398" s="4"/>
      <c r="G398" s="4"/>
    </row>
    <row r="399" spans="4:7">
      <c r="D399" s="4"/>
      <c r="E399" s="4"/>
      <c r="F399" s="4"/>
      <c r="G399" s="4"/>
    </row>
    <row r="400" spans="4:7">
      <c r="D400" s="4"/>
      <c r="E400" s="4"/>
      <c r="F400" s="4"/>
      <c r="G400" s="4"/>
    </row>
    <row r="401" spans="4:7">
      <c r="D401" s="4"/>
      <c r="E401" s="4"/>
      <c r="F401" s="4"/>
      <c r="G401" s="4"/>
    </row>
    <row r="402" spans="4:7">
      <c r="D402" s="4"/>
      <c r="E402" s="4"/>
      <c r="F402" s="4"/>
      <c r="G402" s="4"/>
    </row>
    <row r="403" spans="4:7">
      <c r="D403" s="4"/>
      <c r="E403" s="4"/>
      <c r="F403" s="4"/>
      <c r="G403" s="4"/>
    </row>
    <row r="404" spans="4:7">
      <c r="D404" s="4"/>
      <c r="E404" s="4"/>
      <c r="F404" s="4"/>
      <c r="G404" s="4"/>
    </row>
    <row r="405" spans="4:7">
      <c r="D405" s="4"/>
      <c r="E405" s="4"/>
      <c r="F405" s="4"/>
      <c r="G405" s="4"/>
    </row>
    <row r="406" spans="4:7">
      <c r="D406" s="4"/>
      <c r="E406" s="4"/>
      <c r="F406" s="4"/>
      <c r="G406" s="4"/>
    </row>
    <row r="407" spans="4:7">
      <c r="D407" s="4"/>
      <c r="E407" s="4"/>
      <c r="F407" s="4"/>
      <c r="G407" s="4"/>
    </row>
    <row r="408" spans="4:7">
      <c r="D408" s="4"/>
      <c r="E408" s="4"/>
      <c r="F408" s="4"/>
      <c r="G408" s="4"/>
    </row>
    <row r="409" spans="4:7">
      <c r="D409" s="4"/>
      <c r="E409" s="4"/>
      <c r="F409" s="4"/>
      <c r="G409" s="4"/>
    </row>
    <row r="410" spans="4:7">
      <c r="D410" s="4"/>
      <c r="E410" s="4"/>
      <c r="F410" s="4"/>
      <c r="G410" s="4"/>
    </row>
    <row r="411" spans="4:7">
      <c r="D411" s="4"/>
      <c r="E411" s="4"/>
      <c r="F411" s="4"/>
      <c r="G411" s="4"/>
    </row>
    <row r="412" spans="4:7">
      <c r="D412" s="4"/>
      <c r="E412" s="4"/>
      <c r="F412" s="4"/>
      <c r="G412" s="4"/>
    </row>
    <row r="413" spans="4:7">
      <c r="D413" s="4"/>
      <c r="E413" s="4"/>
      <c r="F413" s="4"/>
      <c r="G413" s="4"/>
    </row>
    <row r="414" spans="4:7">
      <c r="D414" s="4"/>
      <c r="E414" s="4"/>
      <c r="F414" s="4"/>
      <c r="G414" s="4"/>
    </row>
    <row r="415" spans="4:7">
      <c r="D415" s="4"/>
      <c r="E415" s="4"/>
      <c r="F415" s="4"/>
      <c r="G415" s="4"/>
    </row>
    <row r="416" spans="4:7">
      <c r="D416" s="4"/>
      <c r="E416" s="4"/>
      <c r="F416" s="4"/>
      <c r="G416" s="4"/>
    </row>
    <row r="417" spans="4:7">
      <c r="D417" s="4"/>
      <c r="E417" s="4"/>
      <c r="F417" s="4"/>
      <c r="G417" s="4"/>
    </row>
    <row r="418" spans="4:7">
      <c r="D418" s="4"/>
      <c r="E418" s="4"/>
      <c r="F418" s="4"/>
      <c r="G418" s="4"/>
    </row>
    <row r="419" spans="4:7">
      <c r="D419" s="4"/>
      <c r="E419" s="4"/>
      <c r="F419" s="4"/>
      <c r="G419" s="4"/>
    </row>
    <row r="420" spans="4:7">
      <c r="D420" s="4"/>
      <c r="E420" s="4"/>
      <c r="F420" s="4"/>
      <c r="G420" s="4"/>
    </row>
    <row r="421" spans="4:7">
      <c r="D421" s="4"/>
      <c r="E421" s="4"/>
      <c r="F421" s="4"/>
      <c r="G421" s="4"/>
    </row>
    <row r="422" spans="4:7">
      <c r="D422" s="4"/>
      <c r="E422" s="4"/>
      <c r="F422" s="4"/>
      <c r="G422" s="4"/>
    </row>
    <row r="423" spans="4:7">
      <c r="D423" s="4"/>
      <c r="E423" s="4"/>
      <c r="F423" s="4"/>
      <c r="G423" s="4"/>
    </row>
    <row r="424" spans="4:7">
      <c r="D424" s="4"/>
      <c r="E424" s="4"/>
      <c r="F424" s="4"/>
      <c r="G424" s="4"/>
    </row>
    <row r="425" spans="4:7">
      <c r="D425" s="4"/>
      <c r="E425" s="4"/>
      <c r="F425" s="4"/>
      <c r="G425" s="4"/>
    </row>
    <row r="426" spans="4:7">
      <c r="D426" s="4"/>
      <c r="E426" s="4"/>
      <c r="F426" s="4"/>
      <c r="G426" s="4"/>
    </row>
    <row r="427" spans="4:7">
      <c r="D427" s="4"/>
      <c r="E427" s="4"/>
      <c r="F427" s="4"/>
      <c r="G427" s="4"/>
    </row>
    <row r="428" spans="4:7">
      <c r="D428" s="4"/>
      <c r="E428" s="4"/>
      <c r="F428" s="4"/>
      <c r="G428" s="4"/>
    </row>
    <row r="429" spans="4:7">
      <c r="D429" s="4"/>
      <c r="E429" s="4"/>
      <c r="F429" s="4"/>
      <c r="G429" s="4"/>
    </row>
    <row r="430" spans="4:7">
      <c r="D430" s="4"/>
      <c r="E430" s="4"/>
      <c r="F430" s="4"/>
      <c r="G430" s="4"/>
    </row>
    <row r="431" spans="4:7">
      <c r="D431" s="4"/>
      <c r="E431" s="4"/>
      <c r="F431" s="4"/>
      <c r="G431" s="4"/>
    </row>
    <row r="432" spans="4:7">
      <c r="D432" s="4"/>
      <c r="E432" s="4"/>
      <c r="F432" s="4"/>
      <c r="G432" s="4"/>
    </row>
    <row r="433" spans="4:7">
      <c r="D433" s="4"/>
      <c r="E433" s="4"/>
      <c r="F433" s="4"/>
      <c r="G433" s="4"/>
    </row>
    <row r="434" spans="4:7">
      <c r="D434" s="4"/>
      <c r="E434" s="4"/>
      <c r="F434" s="4"/>
      <c r="G434" s="4"/>
    </row>
    <row r="435" spans="4:7">
      <c r="D435" s="4"/>
      <c r="E435" s="4"/>
      <c r="F435" s="4"/>
      <c r="G435" s="4"/>
    </row>
    <row r="436" spans="4:7">
      <c r="D436" s="4"/>
      <c r="E436" s="4"/>
      <c r="F436" s="4"/>
      <c r="G436" s="4"/>
    </row>
    <row r="437" spans="4:7">
      <c r="D437" s="4"/>
      <c r="E437" s="4"/>
      <c r="F437" s="4"/>
      <c r="G437" s="4"/>
    </row>
    <row r="438" spans="4:7">
      <c r="D438" s="4"/>
      <c r="E438" s="4"/>
      <c r="F438" s="4"/>
      <c r="G438" s="4"/>
    </row>
    <row r="439" spans="4:7">
      <c r="D439" s="4"/>
      <c r="E439" s="4"/>
      <c r="F439" s="4"/>
      <c r="G439" s="4"/>
    </row>
    <row r="440" spans="4:7">
      <c r="D440" s="4"/>
      <c r="E440" s="4"/>
      <c r="F440" s="4"/>
      <c r="G440" s="4"/>
    </row>
    <row r="441" spans="4:7">
      <c r="D441" s="4"/>
      <c r="E441" s="4"/>
      <c r="F441" s="4"/>
      <c r="G441" s="4"/>
    </row>
    <row r="442" spans="4:7">
      <c r="D442" s="4"/>
      <c r="E442" s="4"/>
      <c r="F442" s="4"/>
      <c r="G442" s="4"/>
    </row>
    <row r="443" spans="4:7">
      <c r="D443" s="4"/>
      <c r="E443" s="4"/>
      <c r="F443" s="4"/>
      <c r="G443" s="4"/>
    </row>
    <row r="444" spans="4:7">
      <c r="D444" s="4"/>
      <c r="E444" s="4"/>
      <c r="F444" s="4"/>
      <c r="G444" s="4"/>
    </row>
    <row r="445" spans="4:7">
      <c r="D445" s="4"/>
      <c r="E445" s="4"/>
      <c r="F445" s="4"/>
      <c r="G445" s="4"/>
    </row>
    <row r="446" spans="4:7">
      <c r="D446" s="4"/>
      <c r="E446" s="4"/>
      <c r="F446" s="4"/>
      <c r="G446" s="4"/>
    </row>
    <row r="447" spans="4:7">
      <c r="D447" s="4"/>
      <c r="E447" s="4"/>
      <c r="F447" s="4"/>
      <c r="G447" s="4"/>
    </row>
    <row r="448" spans="4:7">
      <c r="D448" s="4"/>
      <c r="E448" s="4"/>
      <c r="F448" s="4"/>
      <c r="G448" s="4"/>
    </row>
    <row r="449" spans="4:7">
      <c r="D449" s="4"/>
      <c r="E449" s="4"/>
      <c r="F449" s="4"/>
      <c r="G449" s="4"/>
    </row>
    <row r="450" spans="4:7">
      <c r="D450" s="4"/>
      <c r="E450" s="4"/>
      <c r="F450" s="4"/>
      <c r="G450" s="4"/>
    </row>
    <row r="451" spans="4:7">
      <c r="D451" s="4"/>
      <c r="E451" s="4"/>
      <c r="F451" s="4"/>
      <c r="G451" s="4"/>
    </row>
    <row r="452" spans="4:7">
      <c r="D452" s="4"/>
      <c r="E452" s="4"/>
      <c r="F452" s="4"/>
      <c r="G452" s="4"/>
    </row>
    <row r="453" spans="4:7">
      <c r="D453" s="4"/>
      <c r="E453" s="4"/>
      <c r="F453" s="4"/>
      <c r="G453" s="4"/>
    </row>
    <row r="454" spans="4:7">
      <c r="D454" s="4"/>
      <c r="E454" s="4"/>
      <c r="F454" s="4"/>
      <c r="G454" s="4"/>
    </row>
    <row r="455" spans="4:7">
      <c r="D455" s="4"/>
      <c r="E455" s="4"/>
      <c r="F455" s="4"/>
      <c r="G455" s="4"/>
    </row>
    <row r="456" spans="4:7">
      <c r="D456" s="4"/>
      <c r="E456" s="4"/>
      <c r="F456" s="4"/>
      <c r="G456" s="4"/>
    </row>
    <row r="457" spans="4:7">
      <c r="D457" s="4"/>
      <c r="E457" s="4"/>
      <c r="F457" s="4"/>
      <c r="G457" s="4"/>
    </row>
    <row r="458" spans="4:7">
      <c r="D458" s="4"/>
      <c r="E458" s="4"/>
      <c r="F458" s="4"/>
      <c r="G458" s="4"/>
    </row>
    <row r="459" spans="4:7">
      <c r="D459" s="4"/>
      <c r="E459" s="4"/>
      <c r="F459" s="4"/>
      <c r="G459" s="4"/>
    </row>
    <row r="460" spans="4:7">
      <c r="D460" s="4"/>
      <c r="E460" s="4"/>
      <c r="F460" s="4"/>
      <c r="G460" s="4"/>
    </row>
    <row r="461" spans="4:7">
      <c r="D461" s="4"/>
      <c r="E461" s="4"/>
      <c r="F461" s="4"/>
      <c r="G461" s="4"/>
    </row>
    <row r="462" spans="4:7">
      <c r="D462" s="4"/>
      <c r="E462" s="4"/>
      <c r="F462" s="4"/>
      <c r="G462" s="4"/>
    </row>
    <row r="463" spans="4:7">
      <c r="D463" s="4"/>
      <c r="E463" s="4"/>
      <c r="F463" s="4"/>
      <c r="G463" s="4"/>
    </row>
    <row r="464" spans="4:7">
      <c r="D464" s="4"/>
      <c r="E464" s="4"/>
      <c r="F464" s="4"/>
      <c r="G464" s="4"/>
    </row>
    <row r="465" spans="4:7">
      <c r="D465" s="4"/>
      <c r="E465" s="4"/>
      <c r="F465" s="4"/>
      <c r="G465" s="4"/>
    </row>
    <row r="466" spans="4:7">
      <c r="D466" s="4"/>
      <c r="E466" s="4"/>
      <c r="F466" s="4"/>
      <c r="G466" s="4"/>
    </row>
    <row r="467" spans="4:7">
      <c r="D467" s="4"/>
      <c r="E467" s="4"/>
      <c r="F467" s="4"/>
      <c r="G467" s="4"/>
    </row>
    <row r="468" spans="4:7">
      <c r="D468" s="4"/>
      <c r="E468" s="4"/>
      <c r="F468" s="4"/>
      <c r="G468" s="4"/>
    </row>
    <row r="469" spans="4:7">
      <c r="D469" s="4"/>
      <c r="E469" s="4"/>
      <c r="F469" s="4"/>
      <c r="G469" s="4"/>
    </row>
    <row r="470" spans="4:7">
      <c r="D470" s="4"/>
      <c r="E470" s="4"/>
      <c r="F470" s="4"/>
      <c r="G470" s="4"/>
    </row>
    <row r="471" spans="4:7">
      <c r="D471" s="4"/>
      <c r="E471" s="4"/>
      <c r="F471" s="4"/>
      <c r="G471" s="4"/>
    </row>
    <row r="472" spans="4:7">
      <c r="D472" s="4"/>
      <c r="E472" s="4"/>
      <c r="F472" s="4"/>
      <c r="G472" s="4"/>
    </row>
    <row r="473" spans="4:7">
      <c r="D473" s="4"/>
      <c r="E473" s="4"/>
      <c r="F473" s="4"/>
      <c r="G473" s="4"/>
    </row>
    <row r="474" spans="4:7">
      <c r="D474" s="4"/>
      <c r="E474" s="4"/>
      <c r="F474" s="4"/>
      <c r="G474" s="4"/>
    </row>
    <row r="475" spans="4:7">
      <c r="D475" s="4"/>
      <c r="E475" s="4"/>
      <c r="F475" s="4"/>
      <c r="G475" s="4"/>
    </row>
    <row r="476" spans="4:7">
      <c r="D476" s="4"/>
      <c r="E476" s="4"/>
      <c r="F476" s="4"/>
      <c r="G476" s="4"/>
    </row>
    <row r="477" spans="4:7">
      <c r="D477" s="4"/>
      <c r="E477" s="4"/>
      <c r="F477" s="4"/>
      <c r="G477" s="4"/>
    </row>
    <row r="478" spans="4:7">
      <c r="D478" s="4"/>
      <c r="E478" s="4"/>
      <c r="F478" s="4"/>
      <c r="G478" s="4"/>
    </row>
    <row r="479" spans="4:7">
      <c r="D479" s="4"/>
      <c r="E479" s="4"/>
      <c r="F479" s="4"/>
      <c r="G479" s="4"/>
    </row>
    <row r="480" spans="4:7">
      <c r="D480" s="4"/>
      <c r="E480" s="4"/>
      <c r="F480" s="4"/>
      <c r="G480" s="4"/>
    </row>
    <row r="481" spans="4:7">
      <c r="D481" s="4"/>
      <c r="E481" s="4"/>
      <c r="F481" s="4"/>
      <c r="G481" s="4"/>
    </row>
    <row r="482" spans="4:7">
      <c r="D482" s="4"/>
      <c r="E482" s="4"/>
      <c r="F482" s="4"/>
      <c r="G482" s="4"/>
    </row>
    <row r="483" spans="4:7">
      <c r="D483" s="4"/>
      <c r="E483" s="4"/>
      <c r="F483" s="4"/>
      <c r="G483" s="4"/>
    </row>
    <row r="484" spans="4:7">
      <c r="D484" s="4"/>
      <c r="E484" s="4"/>
      <c r="F484" s="4"/>
      <c r="G484" s="4"/>
    </row>
    <row r="485" spans="4:7">
      <c r="D485" s="4"/>
      <c r="E485" s="4"/>
      <c r="F485" s="4"/>
      <c r="G485" s="4"/>
    </row>
    <row r="486" spans="4:7">
      <c r="D486" s="4"/>
      <c r="E486" s="4"/>
      <c r="F486" s="4"/>
      <c r="G486" s="4"/>
    </row>
    <row r="487" spans="4:7">
      <c r="D487" s="4"/>
      <c r="E487" s="4"/>
      <c r="F487" s="4"/>
      <c r="G487" s="4"/>
    </row>
    <row r="488" spans="4:7">
      <c r="D488" s="4"/>
      <c r="E488" s="4"/>
      <c r="F488" s="4"/>
      <c r="G488" s="4"/>
    </row>
    <row r="489" spans="4:7">
      <c r="D489" s="4"/>
      <c r="E489" s="4"/>
      <c r="F489" s="4"/>
      <c r="G489" s="4"/>
    </row>
    <row r="490" spans="4:7">
      <c r="D490" s="4"/>
      <c r="E490" s="4"/>
      <c r="F490" s="4"/>
      <c r="G490" s="4"/>
    </row>
    <row r="491" spans="4:7">
      <c r="D491" s="4"/>
      <c r="E491" s="4"/>
      <c r="F491" s="4"/>
      <c r="G491" s="4"/>
    </row>
    <row r="492" spans="4:7">
      <c r="D492" s="4"/>
      <c r="E492" s="4"/>
      <c r="F492" s="4"/>
      <c r="G492" s="4"/>
    </row>
    <row r="493" spans="4:7">
      <c r="D493" s="4"/>
      <c r="E493" s="4"/>
      <c r="F493" s="4"/>
      <c r="G493" s="4"/>
    </row>
    <row r="494" spans="4:7">
      <c r="D494" s="4"/>
      <c r="E494" s="4"/>
      <c r="F494" s="4"/>
      <c r="G494" s="4"/>
    </row>
    <row r="495" spans="4:7">
      <c r="D495" s="4"/>
      <c r="E495" s="4"/>
      <c r="F495" s="4"/>
      <c r="G495" s="4"/>
    </row>
    <row r="496" spans="4:7">
      <c r="D496" s="4"/>
      <c r="E496" s="4"/>
      <c r="F496" s="4"/>
      <c r="G496" s="4"/>
    </row>
    <row r="497" spans="4:7">
      <c r="D497" s="4"/>
      <c r="E497" s="4"/>
      <c r="F497" s="4"/>
      <c r="G497" s="4"/>
    </row>
    <row r="498" spans="4:7">
      <c r="D498" s="4"/>
      <c r="E498" s="4"/>
      <c r="F498" s="4"/>
      <c r="G498" s="4"/>
    </row>
    <row r="499" spans="4:7">
      <c r="D499" s="4"/>
      <c r="E499" s="4"/>
      <c r="F499" s="4"/>
      <c r="G499" s="4"/>
    </row>
    <row r="500" spans="4:7">
      <c r="D500" s="4"/>
      <c r="E500" s="4"/>
      <c r="F500" s="4"/>
      <c r="G500" s="4"/>
    </row>
    <row r="501" spans="4:7">
      <c r="D501" s="4"/>
      <c r="E501" s="4"/>
      <c r="F501" s="4"/>
      <c r="G501" s="4"/>
    </row>
    <row r="502" spans="4:7">
      <c r="D502" s="4"/>
      <c r="E502" s="4"/>
      <c r="F502" s="4"/>
      <c r="G502" s="4"/>
    </row>
    <row r="503" spans="4:7">
      <c r="D503" s="4"/>
      <c r="E503" s="4"/>
      <c r="F503" s="4"/>
      <c r="G503" s="4"/>
    </row>
    <row r="504" spans="4:7">
      <c r="D504" s="4"/>
      <c r="E504" s="4"/>
      <c r="F504" s="4"/>
      <c r="G504" s="4"/>
    </row>
    <row r="505" spans="4:7">
      <c r="D505" s="4"/>
      <c r="E505" s="4"/>
      <c r="F505" s="4"/>
      <c r="G505" s="4"/>
    </row>
    <row r="506" spans="4:7">
      <c r="D506" s="4"/>
      <c r="E506" s="4"/>
      <c r="F506" s="4"/>
      <c r="G506" s="4"/>
    </row>
    <row r="507" spans="4:7">
      <c r="D507" s="4"/>
      <c r="E507" s="4"/>
      <c r="F507" s="4"/>
      <c r="G507" s="4"/>
    </row>
    <row r="508" spans="4:7">
      <c r="D508" s="4"/>
      <c r="E508" s="4"/>
      <c r="F508" s="4"/>
      <c r="G508" s="4"/>
    </row>
    <row r="509" spans="4:7">
      <c r="D509" s="4"/>
      <c r="E509" s="4"/>
      <c r="F509" s="4"/>
      <c r="G509" s="4"/>
    </row>
    <row r="510" spans="4:7">
      <c r="D510" s="4"/>
      <c r="E510" s="4"/>
      <c r="F510" s="4"/>
      <c r="G510" s="4"/>
    </row>
    <row r="511" spans="4:7">
      <c r="D511" s="4"/>
      <c r="E511" s="4"/>
      <c r="F511" s="4"/>
      <c r="G511" s="4"/>
    </row>
    <row r="512" spans="4:7">
      <c r="D512" s="4"/>
      <c r="E512" s="4"/>
      <c r="F512" s="4"/>
      <c r="G512" s="4"/>
    </row>
    <row r="513" spans="4:7">
      <c r="D513" s="4"/>
      <c r="E513" s="4"/>
      <c r="F513" s="4"/>
      <c r="G513" s="4"/>
    </row>
    <row r="514" spans="4:7">
      <c r="D514" s="4"/>
      <c r="E514" s="4"/>
      <c r="F514" s="4"/>
      <c r="G514" s="4"/>
    </row>
    <row r="515" spans="4:7">
      <c r="D515" s="4"/>
      <c r="E515" s="4"/>
      <c r="F515" s="4"/>
      <c r="G515" s="4"/>
    </row>
    <row r="516" spans="4:7">
      <c r="D516" s="4"/>
      <c r="E516" s="4"/>
      <c r="F516" s="4"/>
      <c r="G516" s="4"/>
    </row>
    <row r="517" spans="4:7">
      <c r="D517" s="4"/>
      <c r="E517" s="4"/>
      <c r="F517" s="4"/>
      <c r="G517" s="4"/>
    </row>
    <row r="518" spans="4:7">
      <c r="D518" s="4"/>
      <c r="E518" s="4"/>
      <c r="F518" s="4"/>
      <c r="G518" s="4"/>
    </row>
    <row r="519" spans="4:7">
      <c r="D519" s="4"/>
      <c r="E519" s="4"/>
      <c r="F519" s="4"/>
      <c r="G519" s="4"/>
    </row>
    <row r="520" spans="4:7">
      <c r="D520" s="4"/>
      <c r="E520" s="4"/>
      <c r="F520" s="4"/>
      <c r="G520" s="4"/>
    </row>
    <row r="521" spans="4:7">
      <c r="D521" s="4"/>
      <c r="E521" s="4"/>
      <c r="F521" s="4"/>
      <c r="G521" s="4"/>
    </row>
    <row r="522" spans="4:7">
      <c r="D522" s="4"/>
      <c r="E522" s="4"/>
      <c r="F522" s="4"/>
      <c r="G522" s="4"/>
    </row>
    <row r="523" spans="4:7">
      <c r="D523" s="4"/>
      <c r="E523" s="4"/>
      <c r="F523" s="4"/>
      <c r="G523" s="4"/>
    </row>
    <row r="524" spans="4:7">
      <c r="D524" s="4"/>
      <c r="E524" s="4"/>
      <c r="F524" s="4"/>
      <c r="G524" s="4"/>
    </row>
    <row r="525" spans="4:7">
      <c r="D525" s="4"/>
      <c r="E525" s="4"/>
      <c r="F525" s="4"/>
      <c r="G525" s="4"/>
    </row>
    <row r="526" spans="4:7">
      <c r="D526" s="4"/>
      <c r="E526" s="4"/>
      <c r="F526" s="4"/>
      <c r="G526" s="4"/>
    </row>
    <row r="527" spans="4:7">
      <c r="D527" s="4"/>
      <c r="E527" s="4"/>
      <c r="F527" s="4"/>
      <c r="G527" s="4"/>
    </row>
    <row r="528" spans="4:7">
      <c r="D528" s="4"/>
      <c r="E528" s="4"/>
      <c r="F528" s="4"/>
      <c r="G528" s="4"/>
    </row>
    <row r="529" spans="4:7">
      <c r="D529" s="4"/>
      <c r="E529" s="4"/>
      <c r="F529" s="4"/>
      <c r="G529" s="4"/>
    </row>
    <row r="530" spans="4:7">
      <c r="D530" s="4"/>
      <c r="E530" s="4"/>
      <c r="F530" s="4"/>
      <c r="G530" s="4"/>
    </row>
    <row r="531" spans="4:7">
      <c r="D531" s="4"/>
      <c r="E531" s="4"/>
      <c r="F531" s="4"/>
      <c r="G531" s="4"/>
    </row>
    <row r="532" spans="4:7">
      <c r="D532" s="4"/>
      <c r="E532" s="4"/>
      <c r="F532" s="4"/>
      <c r="G532" s="4"/>
    </row>
    <row r="533" spans="4:7">
      <c r="D533" s="4"/>
      <c r="E533" s="4"/>
      <c r="F533" s="4"/>
      <c r="G533" s="4"/>
    </row>
    <row r="534" spans="4:7">
      <c r="D534" s="4"/>
      <c r="E534" s="4"/>
      <c r="F534" s="4"/>
      <c r="G534" s="4"/>
    </row>
    <row r="535" spans="4:7">
      <c r="D535" s="4"/>
      <c r="E535" s="4"/>
      <c r="F535" s="4"/>
      <c r="G535" s="4"/>
    </row>
    <row r="536" spans="4:7">
      <c r="D536" s="4"/>
      <c r="E536" s="4"/>
      <c r="F536" s="4"/>
      <c r="G536" s="4"/>
    </row>
    <row r="537" spans="4:7">
      <c r="D537" s="4"/>
      <c r="E537" s="4"/>
      <c r="F537" s="4"/>
      <c r="G537" s="4"/>
    </row>
    <row r="538" spans="4:7">
      <c r="D538" s="4"/>
      <c r="E538" s="4"/>
      <c r="F538" s="4"/>
      <c r="G538" s="4"/>
    </row>
    <row r="539" spans="4:7">
      <c r="D539" s="4"/>
      <c r="E539" s="4"/>
      <c r="F539" s="4"/>
      <c r="G539" s="4"/>
    </row>
    <row r="540" spans="4:7">
      <c r="D540" s="4"/>
      <c r="E540" s="4"/>
      <c r="F540" s="4"/>
      <c r="G540" s="4"/>
    </row>
    <row r="541" spans="4:7">
      <c r="D541" s="4"/>
      <c r="E541" s="4"/>
      <c r="F541" s="4"/>
      <c r="G541" s="4"/>
    </row>
    <row r="542" spans="4:7">
      <c r="D542" s="4"/>
      <c r="E542" s="4"/>
      <c r="F542" s="4"/>
      <c r="G542" s="4"/>
    </row>
    <row r="543" spans="4:7">
      <c r="D543" s="4"/>
      <c r="E543" s="4"/>
      <c r="F543" s="4"/>
      <c r="G543" s="4"/>
    </row>
    <row r="544" spans="4:7">
      <c r="D544" s="4"/>
      <c r="E544" s="4"/>
      <c r="F544" s="4"/>
      <c r="G544" s="4"/>
    </row>
    <row r="545" spans="4:7">
      <c r="D545" s="4"/>
      <c r="E545" s="4"/>
      <c r="F545" s="4"/>
      <c r="G545" s="4"/>
    </row>
    <row r="546" spans="4:7">
      <c r="D546" s="4"/>
      <c r="E546" s="4"/>
      <c r="F546" s="4"/>
      <c r="G546" s="4"/>
    </row>
    <row r="547" spans="4:7">
      <c r="D547" s="4"/>
      <c r="E547" s="4"/>
      <c r="F547" s="4"/>
      <c r="G547" s="4"/>
    </row>
    <row r="548" spans="4:7">
      <c r="D548" s="4"/>
      <c r="E548" s="4"/>
      <c r="F548" s="4"/>
      <c r="G548" s="4"/>
    </row>
    <row r="549" spans="4:7">
      <c r="D549" s="4"/>
      <c r="E549" s="4"/>
      <c r="F549" s="4"/>
      <c r="G549" s="4"/>
    </row>
    <row r="550" spans="4:7">
      <c r="D550" s="4"/>
      <c r="E550" s="4"/>
      <c r="F550" s="4"/>
      <c r="G550" s="4"/>
    </row>
    <row r="551" spans="4:7">
      <c r="D551" s="4"/>
      <c r="E551" s="4"/>
      <c r="F551" s="4"/>
      <c r="G551" s="4"/>
    </row>
    <row r="552" spans="4:7">
      <c r="D552" s="4"/>
      <c r="E552" s="4"/>
      <c r="F552" s="4"/>
      <c r="G552" s="4"/>
    </row>
    <row r="553" spans="4:7">
      <c r="D553" s="4"/>
      <c r="E553" s="4"/>
      <c r="F553" s="4"/>
      <c r="G553" s="4"/>
    </row>
    <row r="554" spans="4:7">
      <c r="D554" s="4"/>
      <c r="E554" s="4"/>
      <c r="F554" s="4"/>
      <c r="G554" s="4"/>
    </row>
    <row r="555" spans="4:7">
      <c r="D555" s="4"/>
      <c r="E555" s="4"/>
      <c r="F555" s="4"/>
      <c r="G555" s="4"/>
    </row>
    <row r="556" spans="4:7">
      <c r="D556" s="4"/>
      <c r="E556" s="4"/>
      <c r="F556" s="4"/>
      <c r="G556" s="4"/>
    </row>
    <row r="557" spans="4:7">
      <c r="D557" s="4"/>
      <c r="E557" s="4"/>
      <c r="F557" s="4"/>
      <c r="G557" s="4"/>
    </row>
    <row r="558" spans="4:7">
      <c r="D558" s="4"/>
      <c r="E558" s="4"/>
      <c r="F558" s="4"/>
      <c r="G558" s="4"/>
    </row>
    <row r="559" spans="4:7">
      <c r="D559" s="4"/>
      <c r="E559" s="4"/>
      <c r="F559" s="4"/>
      <c r="G559" s="4"/>
    </row>
    <row r="560" spans="4:7">
      <c r="D560" s="4"/>
      <c r="E560" s="4"/>
      <c r="F560" s="4"/>
      <c r="G560" s="4"/>
    </row>
    <row r="561" spans="4:7">
      <c r="D561" s="4"/>
      <c r="E561" s="4"/>
      <c r="F561" s="4"/>
      <c r="G561" s="4"/>
    </row>
    <row r="562" spans="4:7">
      <c r="D562" s="4"/>
      <c r="E562" s="4"/>
      <c r="F562" s="4"/>
      <c r="G562" s="4"/>
    </row>
    <row r="563" spans="4:7">
      <c r="D563" s="4"/>
      <c r="E563" s="4"/>
      <c r="F563" s="4"/>
      <c r="G563" s="4"/>
    </row>
    <row r="564" spans="4:7">
      <c r="D564" s="4"/>
      <c r="E564" s="4"/>
      <c r="F564" s="4"/>
      <c r="G564" s="4"/>
    </row>
    <row r="565" spans="4:7">
      <c r="D565" s="4"/>
      <c r="E565" s="4"/>
      <c r="F565" s="4"/>
      <c r="G565" s="4"/>
    </row>
    <row r="566" spans="4:7">
      <c r="D566" s="4"/>
      <c r="E566" s="4"/>
      <c r="F566" s="4"/>
      <c r="G566" s="4"/>
    </row>
    <row r="567" spans="4:7">
      <c r="D567" s="4"/>
      <c r="E567" s="4"/>
      <c r="F567" s="4"/>
      <c r="G567" s="4"/>
    </row>
    <row r="568" spans="4:7">
      <c r="D568" s="4"/>
      <c r="E568" s="4"/>
      <c r="F568" s="4"/>
      <c r="G568" s="4"/>
    </row>
    <row r="569" spans="4:7">
      <c r="D569" s="4"/>
      <c r="E569" s="4"/>
      <c r="F569" s="4"/>
      <c r="G569" s="4"/>
    </row>
    <row r="570" spans="4:7">
      <c r="D570" s="4"/>
      <c r="E570" s="4"/>
      <c r="F570" s="4"/>
      <c r="G570" s="4"/>
    </row>
    <row r="571" spans="4:7">
      <c r="D571" s="4"/>
      <c r="E571" s="4"/>
      <c r="F571" s="4"/>
      <c r="G571" s="4"/>
    </row>
    <row r="572" spans="4:7">
      <c r="D572" s="4"/>
      <c r="E572" s="4"/>
      <c r="F572" s="4"/>
      <c r="G572" s="4"/>
    </row>
    <row r="573" spans="4:7">
      <c r="D573" s="4"/>
      <c r="E573" s="4"/>
      <c r="F573" s="4"/>
      <c r="G573" s="4"/>
    </row>
    <row r="574" spans="4:7">
      <c r="D574" s="4"/>
      <c r="E574" s="4"/>
      <c r="F574" s="4"/>
      <c r="G574" s="4"/>
    </row>
    <row r="575" spans="4:7">
      <c r="D575" s="4"/>
      <c r="E575" s="4"/>
      <c r="F575" s="4"/>
      <c r="G575" s="4"/>
    </row>
    <row r="576" spans="4:7">
      <c r="D576" s="4"/>
      <c r="E576" s="4"/>
      <c r="F576" s="4"/>
      <c r="G576" s="4"/>
    </row>
    <row r="577" spans="4:7">
      <c r="D577" s="4"/>
      <c r="E577" s="4"/>
      <c r="F577" s="4"/>
      <c r="G577" s="4"/>
    </row>
    <row r="578" spans="4:7">
      <c r="D578" s="4"/>
      <c r="E578" s="4"/>
      <c r="F578" s="4"/>
      <c r="G578" s="4"/>
    </row>
    <row r="579" spans="4:7">
      <c r="D579" s="4"/>
      <c r="E579" s="4"/>
      <c r="F579" s="4"/>
      <c r="G579" s="4"/>
    </row>
    <row r="580" spans="4:7">
      <c r="D580" s="4"/>
      <c r="E580" s="4"/>
      <c r="F580" s="4"/>
      <c r="G580" s="4"/>
    </row>
    <row r="581" spans="4:7">
      <c r="D581" s="4"/>
      <c r="E581" s="4"/>
      <c r="F581" s="4"/>
      <c r="G581" s="4"/>
    </row>
    <row r="582" spans="4:7">
      <c r="D582" s="4"/>
      <c r="E582" s="4"/>
      <c r="F582" s="4"/>
      <c r="G582" s="4"/>
    </row>
    <row r="583" spans="4:7">
      <c r="D583" s="4"/>
      <c r="E583" s="4"/>
      <c r="F583" s="4"/>
      <c r="G583" s="4"/>
    </row>
    <row r="584" spans="4:7">
      <c r="D584" s="4"/>
      <c r="E584" s="4"/>
      <c r="F584" s="4"/>
      <c r="G584" s="4"/>
    </row>
    <row r="585" spans="4:7">
      <c r="D585" s="4"/>
      <c r="E585" s="4"/>
      <c r="F585" s="4"/>
      <c r="G585" s="4"/>
    </row>
    <row r="586" spans="4:7">
      <c r="D586" s="4"/>
      <c r="E586" s="4"/>
      <c r="F586" s="4"/>
      <c r="G586" s="4"/>
    </row>
    <row r="587" spans="4:7">
      <c r="D587" s="4"/>
      <c r="E587" s="4"/>
      <c r="F587" s="4"/>
      <c r="G587" s="4"/>
    </row>
    <row r="588" spans="4:7">
      <c r="D588" s="4"/>
      <c r="E588" s="4"/>
      <c r="F588" s="4"/>
      <c r="G588" s="4"/>
    </row>
    <row r="589" spans="4:7">
      <c r="D589" s="4"/>
      <c r="E589" s="4"/>
      <c r="F589" s="4"/>
      <c r="G589" s="4"/>
    </row>
    <row r="590" spans="4:7">
      <c r="D590" s="4"/>
      <c r="E590" s="4"/>
      <c r="F590" s="4"/>
      <c r="G590" s="4"/>
    </row>
    <row r="591" spans="4:7">
      <c r="D591" s="4"/>
      <c r="E591" s="4"/>
      <c r="F591" s="4"/>
      <c r="G591" s="4"/>
    </row>
    <row r="592" spans="4:7">
      <c r="D592" s="4"/>
      <c r="E592" s="4"/>
      <c r="F592" s="4"/>
      <c r="G592" s="4"/>
    </row>
    <row r="593" spans="4:7">
      <c r="D593" s="4"/>
      <c r="E593" s="4"/>
      <c r="F593" s="4"/>
      <c r="G593" s="4"/>
    </row>
    <row r="594" spans="4:7">
      <c r="D594" s="4"/>
      <c r="E594" s="4"/>
      <c r="F594" s="4"/>
      <c r="G594" s="4"/>
    </row>
    <row r="595" spans="4:7">
      <c r="D595" s="4"/>
      <c r="E595" s="4"/>
      <c r="F595" s="4"/>
      <c r="G595" s="4"/>
    </row>
    <row r="596" spans="4:7">
      <c r="D596" s="4"/>
      <c r="E596" s="4"/>
      <c r="F596" s="4"/>
      <c r="G596" s="4"/>
    </row>
    <row r="597" spans="4:7">
      <c r="D597" s="4"/>
      <c r="E597" s="4"/>
      <c r="F597" s="4"/>
      <c r="G597" s="4"/>
    </row>
    <row r="598" spans="4:7">
      <c r="D598" s="4"/>
      <c r="E598" s="4"/>
      <c r="F598" s="4"/>
      <c r="G598" s="4"/>
    </row>
    <row r="599" spans="4:7">
      <c r="D599" s="4"/>
      <c r="E599" s="4"/>
      <c r="F599" s="4"/>
      <c r="G599" s="4"/>
    </row>
    <row r="600" spans="4:7">
      <c r="D600" s="4"/>
      <c r="E600" s="4"/>
      <c r="F600" s="4"/>
      <c r="G600" s="4"/>
    </row>
    <row r="601" spans="4:7">
      <c r="D601" s="4"/>
      <c r="E601" s="4"/>
      <c r="F601" s="4"/>
      <c r="G601" s="4"/>
    </row>
    <row r="602" spans="4:7">
      <c r="D602" s="4"/>
      <c r="E602" s="4"/>
      <c r="F602" s="4"/>
      <c r="G602" s="4"/>
    </row>
    <row r="603" spans="4:7">
      <c r="D603" s="4"/>
      <c r="E603" s="4"/>
      <c r="F603" s="4"/>
      <c r="G603" s="4"/>
    </row>
    <row r="604" spans="4:7">
      <c r="D604" s="4"/>
      <c r="E604" s="4"/>
      <c r="F604" s="4"/>
      <c r="G604" s="4"/>
    </row>
    <row r="605" spans="4:7">
      <c r="D605" s="4"/>
      <c r="E605" s="4"/>
      <c r="F605" s="4"/>
      <c r="G605" s="4"/>
    </row>
    <row r="606" spans="4:7">
      <c r="D606" s="4"/>
      <c r="E606" s="4"/>
      <c r="F606" s="4"/>
      <c r="G606" s="4"/>
    </row>
    <row r="607" spans="4:7">
      <c r="D607" s="4"/>
      <c r="E607" s="4"/>
      <c r="F607" s="4"/>
      <c r="G607" s="4"/>
    </row>
    <row r="608" spans="4:7">
      <c r="D608" s="4"/>
      <c r="E608" s="4"/>
      <c r="F608" s="4"/>
      <c r="G608" s="4"/>
    </row>
    <row r="609" spans="4:7">
      <c r="D609" s="4"/>
      <c r="E609" s="4"/>
      <c r="F609" s="4"/>
      <c r="G609" s="4"/>
    </row>
    <row r="610" spans="4:7">
      <c r="D610" s="4"/>
      <c r="E610" s="4"/>
      <c r="F610" s="4"/>
      <c r="G610" s="4"/>
    </row>
    <row r="611" spans="4:7">
      <c r="D611" s="4"/>
      <c r="E611" s="4"/>
      <c r="F611" s="4"/>
      <c r="G611" s="4"/>
    </row>
    <row r="612" spans="4:7">
      <c r="D612" s="4"/>
      <c r="E612" s="4"/>
      <c r="F612" s="4"/>
      <c r="G612" s="4"/>
    </row>
    <row r="613" spans="4:7">
      <c r="D613" s="4"/>
      <c r="E613" s="4"/>
      <c r="F613" s="4"/>
      <c r="G613" s="4"/>
    </row>
    <row r="614" spans="4:7">
      <c r="D614" s="4"/>
      <c r="E614" s="4"/>
      <c r="F614" s="4"/>
      <c r="G614" s="4"/>
    </row>
    <row r="615" spans="4:7">
      <c r="D615" s="4"/>
      <c r="E615" s="4"/>
      <c r="F615" s="4"/>
      <c r="G615" s="4"/>
    </row>
    <row r="616" spans="4:7">
      <c r="D616" s="4"/>
      <c r="E616" s="4"/>
      <c r="F616" s="4"/>
      <c r="G616" s="4"/>
    </row>
    <row r="617" spans="4:7">
      <c r="D617" s="4"/>
      <c r="E617" s="4"/>
      <c r="F617" s="4"/>
      <c r="G617" s="4"/>
    </row>
    <row r="618" spans="4:7">
      <c r="D618" s="4"/>
      <c r="E618" s="4"/>
      <c r="F618" s="4"/>
      <c r="G618" s="4"/>
    </row>
    <row r="619" spans="4:7">
      <c r="D619" s="4"/>
      <c r="E619" s="4"/>
      <c r="F619" s="4"/>
      <c r="G619" s="4"/>
    </row>
    <row r="620" spans="4:7">
      <c r="D620" s="4"/>
      <c r="E620" s="4"/>
      <c r="F620" s="4"/>
      <c r="G620" s="4"/>
    </row>
    <row r="621" spans="4:7">
      <c r="D621" s="4"/>
      <c r="E621" s="4"/>
      <c r="F621" s="4"/>
      <c r="G621" s="4"/>
    </row>
    <row r="622" spans="4:7">
      <c r="D622" s="4"/>
      <c r="E622" s="4"/>
      <c r="F622" s="4"/>
      <c r="G622" s="4"/>
    </row>
    <row r="623" spans="4:7">
      <c r="D623" s="4"/>
      <c r="E623" s="4"/>
      <c r="F623" s="4"/>
      <c r="G623" s="4"/>
    </row>
    <row r="624" spans="4:7">
      <c r="D624" s="4"/>
      <c r="E624" s="4"/>
      <c r="F624" s="4"/>
      <c r="G624" s="4"/>
    </row>
    <row r="625" spans="4:7">
      <c r="D625" s="4"/>
      <c r="E625" s="4"/>
      <c r="F625" s="4"/>
      <c r="G625" s="4"/>
    </row>
    <row r="626" spans="4:7">
      <c r="D626" s="4"/>
      <c r="E626" s="4"/>
      <c r="F626" s="4"/>
      <c r="G626" s="4"/>
    </row>
    <row r="627" spans="4:7">
      <c r="D627" s="4"/>
      <c r="E627" s="4"/>
      <c r="F627" s="4"/>
      <c r="G627" s="4"/>
    </row>
    <row r="628" spans="4:7">
      <c r="D628" s="4"/>
      <c r="E628" s="4"/>
      <c r="F628" s="4"/>
      <c r="G628" s="4"/>
    </row>
    <row r="629" spans="4:7">
      <c r="D629" s="4"/>
      <c r="E629" s="4"/>
      <c r="F629" s="4"/>
      <c r="G629" s="4"/>
    </row>
    <row r="630" spans="4:7">
      <c r="D630" s="4"/>
      <c r="E630" s="4"/>
      <c r="F630" s="4"/>
      <c r="G630" s="4"/>
    </row>
    <row r="631" spans="4:7">
      <c r="D631" s="4"/>
      <c r="E631" s="4"/>
      <c r="F631" s="4"/>
      <c r="G631" s="4"/>
    </row>
    <row r="632" spans="4:7">
      <c r="D632" s="4"/>
      <c r="E632" s="4"/>
      <c r="F632" s="4"/>
      <c r="G632" s="4"/>
    </row>
    <row r="633" spans="4:7">
      <c r="D633" s="4"/>
      <c r="E633" s="4"/>
      <c r="F633" s="4"/>
      <c r="G633" s="4"/>
    </row>
    <row r="634" spans="4:7">
      <c r="D634" s="4"/>
      <c r="E634" s="4"/>
      <c r="F634" s="4"/>
      <c r="G634" s="4"/>
    </row>
    <row r="635" spans="4:7">
      <c r="D635" s="4"/>
      <c r="E635" s="4"/>
      <c r="F635" s="4"/>
      <c r="G635" s="4"/>
    </row>
    <row r="636" spans="4:7">
      <c r="D636" s="4"/>
      <c r="E636" s="4"/>
      <c r="F636" s="4"/>
      <c r="G636" s="4"/>
    </row>
    <row r="637" spans="4:7">
      <c r="D637" s="4"/>
      <c r="E637" s="4"/>
      <c r="F637" s="4"/>
      <c r="G637" s="4"/>
    </row>
    <row r="638" spans="4:7">
      <c r="D638" s="4"/>
      <c r="E638" s="4"/>
      <c r="F638" s="4"/>
      <c r="G638" s="4"/>
    </row>
    <row r="639" spans="4:7">
      <c r="D639" s="4"/>
      <c r="E639" s="4"/>
      <c r="F639" s="4"/>
      <c r="G639" s="4"/>
    </row>
    <row r="640" spans="4:7">
      <c r="D640" s="4"/>
      <c r="E640" s="4"/>
      <c r="F640" s="4"/>
      <c r="G640" s="4"/>
    </row>
    <row r="641" spans="4:7">
      <c r="D641" s="4"/>
      <c r="E641" s="4"/>
      <c r="F641" s="4"/>
      <c r="G641" s="4"/>
    </row>
    <row r="642" spans="4:7">
      <c r="D642" s="4"/>
      <c r="E642" s="4"/>
      <c r="F642" s="4"/>
      <c r="G642" s="4"/>
    </row>
    <row r="643" spans="4:7">
      <c r="D643" s="4"/>
      <c r="E643" s="4"/>
      <c r="F643" s="4"/>
      <c r="G643" s="4"/>
    </row>
    <row r="644" spans="4:7">
      <c r="D644" s="4"/>
      <c r="E644" s="4"/>
      <c r="F644" s="4"/>
      <c r="G644" s="4"/>
    </row>
    <row r="645" spans="4:7">
      <c r="D645" s="4"/>
      <c r="E645" s="4"/>
      <c r="F645" s="4"/>
      <c r="G645" s="4"/>
    </row>
    <row r="646" spans="4:7">
      <c r="D646" s="4"/>
      <c r="E646" s="4"/>
      <c r="F646" s="4"/>
      <c r="G646" s="4"/>
    </row>
    <row r="647" spans="4:7">
      <c r="D647" s="4"/>
      <c r="E647" s="4"/>
      <c r="F647" s="4"/>
      <c r="G647" s="4"/>
    </row>
    <row r="648" spans="4:7">
      <c r="D648" s="4"/>
      <c r="E648" s="4"/>
      <c r="F648" s="4"/>
      <c r="G648" s="4"/>
    </row>
    <row r="649" spans="4:7">
      <c r="D649" s="4"/>
      <c r="E649" s="4"/>
      <c r="F649" s="4"/>
      <c r="G649" s="4"/>
    </row>
    <row r="650" spans="4:7">
      <c r="D650" s="4"/>
      <c r="E650" s="4"/>
      <c r="F650" s="4"/>
      <c r="G650" s="4"/>
    </row>
    <row r="651" spans="4:7">
      <c r="D651" s="4"/>
      <c r="E651" s="4"/>
      <c r="F651" s="4"/>
      <c r="G651" s="4"/>
    </row>
    <row r="652" spans="4:7">
      <c r="D652" s="4"/>
      <c r="E652" s="4"/>
      <c r="F652" s="4"/>
      <c r="G652" s="4"/>
    </row>
    <row r="653" spans="4:7">
      <c r="D653" s="4"/>
      <c r="E653" s="4"/>
      <c r="F653" s="4"/>
      <c r="G653" s="4"/>
    </row>
    <row r="654" spans="4:7">
      <c r="D654" s="4"/>
      <c r="E654" s="4"/>
      <c r="F654" s="4"/>
      <c r="G654" s="4"/>
    </row>
    <row r="655" spans="4:7">
      <c r="D655" s="4"/>
      <c r="E655" s="4"/>
      <c r="F655" s="4"/>
      <c r="G655" s="4"/>
    </row>
    <row r="656" spans="4:7">
      <c r="D656" s="4"/>
      <c r="E656" s="4"/>
      <c r="F656" s="4"/>
      <c r="G656" s="4"/>
    </row>
    <row r="657" spans="4:7">
      <c r="D657" s="4"/>
      <c r="E657" s="4"/>
      <c r="F657" s="4"/>
      <c r="G657" s="4"/>
    </row>
    <row r="658" spans="4:7">
      <c r="D658" s="4"/>
      <c r="E658" s="4"/>
      <c r="F658" s="4"/>
      <c r="G658" s="4"/>
    </row>
    <row r="659" spans="4:7">
      <c r="D659" s="4"/>
      <c r="E659" s="4"/>
      <c r="F659" s="4"/>
      <c r="G659" s="4"/>
    </row>
    <row r="660" spans="4:7">
      <c r="D660" s="4"/>
      <c r="E660" s="4"/>
      <c r="F660" s="4"/>
      <c r="G660" s="4"/>
    </row>
    <row r="661" spans="4:7">
      <c r="D661" s="4"/>
      <c r="E661" s="4"/>
      <c r="F661" s="4"/>
      <c r="G661" s="4"/>
    </row>
    <row r="662" spans="4:7">
      <c r="D662" s="4"/>
      <c r="E662" s="4"/>
      <c r="F662" s="4"/>
      <c r="G662" s="4"/>
    </row>
    <row r="663" spans="4:7">
      <c r="D663" s="4"/>
      <c r="E663" s="4"/>
      <c r="F663" s="4"/>
      <c r="G663" s="4"/>
    </row>
    <row r="664" spans="4:7">
      <c r="D664" s="4"/>
      <c r="E664" s="4"/>
      <c r="F664" s="4"/>
      <c r="G664" s="4"/>
    </row>
    <row r="665" spans="4:7">
      <c r="D665" s="4"/>
      <c r="E665" s="4"/>
      <c r="F665" s="4"/>
      <c r="G665" s="4"/>
    </row>
    <row r="666" spans="4:7">
      <c r="D666" s="4"/>
      <c r="E666" s="4"/>
      <c r="F666" s="4"/>
      <c r="G666" s="4"/>
    </row>
    <row r="667" spans="4:7">
      <c r="D667" s="4"/>
      <c r="E667" s="4"/>
      <c r="F667" s="4"/>
      <c r="G667" s="4"/>
    </row>
    <row r="668" spans="4:7">
      <c r="D668" s="4"/>
      <c r="E668" s="4"/>
      <c r="F668" s="4"/>
      <c r="G668" s="4"/>
    </row>
    <row r="669" spans="4:7">
      <c r="D669" s="4"/>
      <c r="E669" s="4"/>
      <c r="F669" s="4"/>
      <c r="G669" s="4"/>
    </row>
    <row r="670" spans="4:7">
      <c r="D670" s="4"/>
      <c r="E670" s="4"/>
      <c r="F670" s="4"/>
      <c r="G670" s="4"/>
    </row>
    <row r="671" spans="4:7">
      <c r="D671" s="4"/>
      <c r="E671" s="4"/>
      <c r="F671" s="4"/>
      <c r="G671" s="4"/>
    </row>
    <row r="672" spans="4:7">
      <c r="D672" s="4"/>
      <c r="E672" s="4"/>
      <c r="F672" s="4"/>
      <c r="G672" s="4"/>
    </row>
    <row r="673" spans="4:7">
      <c r="D673" s="4"/>
      <c r="E673" s="4"/>
      <c r="F673" s="4"/>
      <c r="G673" s="4"/>
    </row>
    <row r="674" spans="4:7">
      <c r="D674" s="4"/>
      <c r="E674" s="4"/>
      <c r="F674" s="4"/>
      <c r="G674" s="4"/>
    </row>
    <row r="675" spans="4:7">
      <c r="D675" s="4"/>
      <c r="E675" s="4"/>
      <c r="F675" s="4"/>
      <c r="G675" s="4"/>
    </row>
    <row r="676" spans="4:7">
      <c r="D676" s="4"/>
      <c r="E676" s="4"/>
      <c r="F676" s="4"/>
      <c r="G676" s="4"/>
    </row>
    <row r="677" spans="4:7">
      <c r="D677" s="4"/>
      <c r="E677" s="4"/>
      <c r="F677" s="4"/>
      <c r="G677" s="4"/>
    </row>
    <row r="678" spans="4:7">
      <c r="D678" s="4"/>
      <c r="E678" s="4"/>
      <c r="F678" s="4"/>
      <c r="G678" s="4"/>
    </row>
    <row r="679" spans="4:7">
      <c r="D679" s="4"/>
      <c r="E679" s="4"/>
      <c r="F679" s="4"/>
      <c r="G679" s="4"/>
    </row>
    <row r="680" spans="4:7">
      <c r="D680" s="4"/>
      <c r="E680" s="4"/>
      <c r="F680" s="4"/>
      <c r="G680" s="4"/>
    </row>
    <row r="681" spans="4:7">
      <c r="D681" s="4"/>
      <c r="E681" s="4"/>
      <c r="F681" s="4"/>
      <c r="G681" s="4"/>
    </row>
    <row r="682" spans="4:7">
      <c r="D682" s="4"/>
      <c r="E682" s="4"/>
      <c r="F682" s="4"/>
      <c r="G682" s="4"/>
    </row>
    <row r="683" spans="4:7">
      <c r="D683" s="4"/>
      <c r="E683" s="4"/>
      <c r="F683" s="4"/>
      <c r="G683" s="4"/>
    </row>
    <row r="684" spans="4:7">
      <c r="D684" s="4"/>
      <c r="E684" s="4"/>
      <c r="F684" s="4"/>
      <c r="G684" s="4"/>
    </row>
    <row r="685" spans="4:7">
      <c r="D685" s="4"/>
      <c r="E685" s="4"/>
      <c r="F685" s="4"/>
      <c r="G685" s="4"/>
    </row>
    <row r="686" spans="4:7">
      <c r="D686" s="4"/>
      <c r="E686" s="4"/>
      <c r="F686" s="4"/>
      <c r="G686" s="4"/>
    </row>
    <row r="687" spans="4:7">
      <c r="D687" s="4"/>
      <c r="E687" s="4"/>
      <c r="F687" s="4"/>
      <c r="G687" s="4"/>
    </row>
    <row r="688" spans="4:7">
      <c r="D688" s="4"/>
      <c r="E688" s="4"/>
      <c r="F688" s="4"/>
      <c r="G688" s="4"/>
    </row>
    <row r="689" spans="4:7">
      <c r="D689" s="4"/>
      <c r="E689" s="4"/>
      <c r="F689" s="4"/>
      <c r="G689" s="4"/>
    </row>
    <row r="690" spans="4:7">
      <c r="D690" s="4"/>
      <c r="E690" s="4"/>
      <c r="F690" s="4"/>
      <c r="G690" s="4"/>
    </row>
    <row r="691" spans="4:7">
      <c r="D691" s="4"/>
      <c r="E691" s="4"/>
      <c r="F691" s="4"/>
      <c r="G691" s="4"/>
    </row>
    <row r="692" spans="4:7">
      <c r="D692" s="4"/>
      <c r="E692" s="4"/>
      <c r="F692" s="4"/>
      <c r="G692" s="4"/>
    </row>
    <row r="693" spans="4:7">
      <c r="D693" s="4"/>
      <c r="E693" s="4"/>
      <c r="F693" s="4"/>
      <c r="G693" s="4"/>
    </row>
    <row r="694" spans="4:7">
      <c r="D694" s="4"/>
      <c r="E694" s="4"/>
      <c r="F694" s="4"/>
      <c r="G694" s="4"/>
    </row>
    <row r="695" spans="4:7">
      <c r="D695" s="4"/>
      <c r="E695" s="4"/>
      <c r="F695" s="4"/>
      <c r="G695" s="4"/>
    </row>
    <row r="696" spans="4:7">
      <c r="D696" s="4"/>
      <c r="E696" s="4"/>
      <c r="F696" s="4"/>
      <c r="G696" s="4"/>
    </row>
    <row r="697" spans="4:7">
      <c r="D697" s="4"/>
      <c r="E697" s="4"/>
      <c r="F697" s="4"/>
      <c r="G697" s="4"/>
    </row>
    <row r="698" spans="4:7">
      <c r="D698" s="4"/>
      <c r="E698" s="4"/>
      <c r="F698" s="4"/>
      <c r="G698" s="4"/>
    </row>
    <row r="699" spans="4:7">
      <c r="D699" s="4"/>
      <c r="E699" s="4"/>
      <c r="F699" s="4"/>
      <c r="G699" s="4"/>
    </row>
    <row r="700" spans="4:7">
      <c r="D700" s="4"/>
      <c r="E700" s="4"/>
      <c r="F700" s="4"/>
      <c r="G700" s="4"/>
    </row>
    <row r="701" spans="4:7">
      <c r="D701" s="4"/>
      <c r="E701" s="4"/>
      <c r="F701" s="4"/>
      <c r="G701" s="4"/>
    </row>
    <row r="702" spans="4:7">
      <c r="D702" s="4"/>
      <c r="E702" s="4"/>
      <c r="F702" s="4"/>
      <c r="G702" s="4"/>
    </row>
    <row r="703" spans="4:7">
      <c r="D703" s="4"/>
      <c r="E703" s="4"/>
      <c r="F703" s="4"/>
      <c r="G703" s="4"/>
    </row>
    <row r="704" spans="4:7">
      <c r="D704" s="4"/>
      <c r="E704" s="4"/>
      <c r="F704" s="4"/>
      <c r="G704" s="4"/>
    </row>
    <row r="705" spans="4:7">
      <c r="D705" s="4"/>
      <c r="E705" s="4"/>
      <c r="F705" s="4"/>
      <c r="G705" s="4"/>
    </row>
    <row r="706" spans="4:7">
      <c r="D706" s="4"/>
      <c r="E706" s="4"/>
      <c r="F706" s="4"/>
      <c r="G706" s="4"/>
    </row>
    <row r="707" spans="4:7">
      <c r="D707" s="4"/>
      <c r="E707" s="4"/>
      <c r="F707" s="4"/>
      <c r="G707" s="4"/>
    </row>
    <row r="708" spans="4:7">
      <c r="D708" s="4"/>
      <c r="E708" s="4"/>
      <c r="F708" s="4"/>
      <c r="G708" s="4"/>
    </row>
    <row r="709" spans="4:7">
      <c r="D709" s="4"/>
      <c r="E709" s="4"/>
      <c r="F709" s="4"/>
      <c r="G709" s="4"/>
    </row>
    <row r="710" spans="4:7">
      <c r="D710" s="4"/>
      <c r="E710" s="4"/>
      <c r="F710" s="4"/>
      <c r="G710" s="4"/>
    </row>
    <row r="711" spans="4:7">
      <c r="D711" s="4"/>
      <c r="E711" s="4"/>
      <c r="F711" s="4"/>
      <c r="G711" s="4"/>
    </row>
    <row r="712" spans="4:7">
      <c r="D712" s="4"/>
      <c r="E712" s="4"/>
      <c r="F712" s="4"/>
      <c r="G712" s="4"/>
    </row>
    <row r="713" spans="4:7">
      <c r="D713" s="4"/>
      <c r="E713" s="4"/>
      <c r="F713" s="4"/>
      <c r="G713" s="4"/>
    </row>
    <row r="714" spans="4:7">
      <c r="D714" s="4"/>
      <c r="E714" s="4"/>
      <c r="F714" s="4"/>
      <c r="G714" s="4"/>
    </row>
    <row r="715" spans="4:7">
      <c r="D715" s="4"/>
      <c r="E715" s="4"/>
      <c r="F715" s="4"/>
      <c r="G715" s="4"/>
    </row>
    <row r="716" spans="4:7">
      <c r="D716" s="4"/>
      <c r="E716" s="4"/>
      <c r="F716" s="4"/>
      <c r="G716" s="4"/>
    </row>
    <row r="717" spans="4:7">
      <c r="D717" s="4"/>
      <c r="E717" s="4"/>
      <c r="F717" s="4"/>
      <c r="G717" s="4"/>
    </row>
    <row r="718" spans="4:7">
      <c r="D718" s="4"/>
      <c r="E718" s="4"/>
      <c r="F718" s="4"/>
      <c r="G718" s="4"/>
    </row>
    <row r="719" spans="4:7">
      <c r="D719" s="4"/>
      <c r="E719" s="4"/>
      <c r="F719" s="4"/>
      <c r="G719" s="4"/>
    </row>
    <row r="720" spans="4:7">
      <c r="D720" s="4"/>
      <c r="E720" s="4"/>
      <c r="F720" s="4"/>
      <c r="G720" s="4"/>
    </row>
    <row r="721" spans="4:7">
      <c r="D721" s="4"/>
      <c r="E721" s="4"/>
      <c r="F721" s="4"/>
      <c r="G721" s="4"/>
    </row>
    <row r="722" spans="4:7">
      <c r="D722" s="4"/>
      <c r="E722" s="4"/>
      <c r="F722" s="4"/>
      <c r="G722" s="4"/>
    </row>
    <row r="723" spans="4:7">
      <c r="D723" s="4"/>
      <c r="E723" s="4"/>
      <c r="F723" s="4"/>
      <c r="G723" s="4"/>
    </row>
    <row r="724" spans="4:7">
      <c r="D724" s="4"/>
      <c r="E724" s="4"/>
      <c r="F724" s="4"/>
      <c r="G724" s="4"/>
    </row>
    <row r="725" spans="4:7">
      <c r="D725" s="4"/>
      <c r="E725" s="4"/>
      <c r="F725" s="4"/>
      <c r="G725" s="4"/>
    </row>
    <row r="726" spans="4:7">
      <c r="D726" s="4"/>
      <c r="E726" s="4"/>
      <c r="F726" s="4"/>
      <c r="G726" s="4"/>
    </row>
    <row r="727" spans="4:7">
      <c r="D727" s="4"/>
      <c r="E727" s="4"/>
      <c r="F727" s="4"/>
      <c r="G727" s="4"/>
    </row>
    <row r="728" spans="4:7">
      <c r="D728" s="4"/>
      <c r="E728" s="4"/>
      <c r="F728" s="4"/>
      <c r="G728" s="4"/>
    </row>
    <row r="729" spans="4:7">
      <c r="D729" s="4"/>
      <c r="E729" s="4"/>
      <c r="F729" s="4"/>
      <c r="G729" s="4"/>
    </row>
    <row r="730" spans="4:7">
      <c r="D730" s="4"/>
      <c r="E730" s="4"/>
      <c r="F730" s="4"/>
      <c r="G730" s="4"/>
    </row>
    <row r="731" spans="4:7">
      <c r="D731" s="4"/>
      <c r="E731" s="4"/>
      <c r="F731" s="4"/>
      <c r="G731" s="4"/>
    </row>
    <row r="732" spans="4:7">
      <c r="D732" s="4"/>
      <c r="E732" s="4"/>
      <c r="F732" s="4"/>
      <c r="G732" s="4"/>
    </row>
    <row r="733" spans="4:7">
      <c r="D733" s="4"/>
      <c r="E733" s="4"/>
      <c r="F733" s="4"/>
      <c r="G733" s="4"/>
    </row>
    <row r="734" spans="4:7">
      <c r="D734" s="4"/>
      <c r="E734" s="4"/>
      <c r="F734" s="4"/>
      <c r="G734" s="4"/>
    </row>
    <row r="735" spans="4:7">
      <c r="D735" s="4"/>
      <c r="E735" s="4"/>
      <c r="F735" s="4"/>
      <c r="G735" s="4"/>
    </row>
    <row r="736" spans="4:7">
      <c r="D736" s="4"/>
      <c r="E736" s="4"/>
      <c r="F736" s="4"/>
      <c r="G736" s="4"/>
    </row>
    <row r="737" spans="4:7">
      <c r="D737" s="4"/>
      <c r="E737" s="4"/>
      <c r="F737" s="4"/>
      <c r="G737" s="4"/>
    </row>
    <row r="738" spans="4:7">
      <c r="D738" s="4"/>
      <c r="E738" s="4"/>
      <c r="F738" s="4"/>
      <c r="G738" s="4"/>
    </row>
    <row r="739" spans="4:7">
      <c r="D739" s="4"/>
      <c r="E739" s="4"/>
      <c r="F739" s="4"/>
      <c r="G739" s="4"/>
    </row>
    <row r="740" spans="4:7">
      <c r="D740" s="4"/>
      <c r="E740" s="4"/>
      <c r="F740" s="4"/>
      <c r="G740" s="4"/>
    </row>
    <row r="741" spans="4:7">
      <c r="D741" s="4"/>
      <c r="E741" s="4"/>
      <c r="F741" s="4"/>
      <c r="G741" s="4"/>
    </row>
    <row r="742" spans="4:7">
      <c r="D742" s="4"/>
      <c r="E742" s="4"/>
      <c r="F742" s="4"/>
      <c r="G742" s="4"/>
    </row>
    <row r="743" spans="4:7">
      <c r="D743" s="4"/>
      <c r="E743" s="4"/>
      <c r="F743" s="4"/>
      <c r="G743" s="4"/>
    </row>
    <row r="744" spans="4:7">
      <c r="D744" s="4"/>
      <c r="E744" s="4"/>
      <c r="F744" s="4"/>
      <c r="G744" s="4"/>
    </row>
    <row r="745" spans="4:7">
      <c r="D745" s="4"/>
      <c r="E745" s="4"/>
      <c r="F745" s="4"/>
      <c r="G745" s="4"/>
    </row>
    <row r="746" spans="4:7">
      <c r="D746" s="4"/>
      <c r="E746" s="4"/>
      <c r="F746" s="4"/>
      <c r="G746" s="4"/>
    </row>
    <row r="747" spans="4:7">
      <c r="D747" s="4"/>
      <c r="E747" s="4"/>
      <c r="F747" s="4"/>
      <c r="G747" s="4"/>
    </row>
    <row r="748" spans="4:7">
      <c r="D748" s="4"/>
      <c r="E748" s="4"/>
      <c r="F748" s="4"/>
      <c r="G748" s="4"/>
    </row>
    <row r="749" spans="4:7">
      <c r="D749" s="4"/>
      <c r="E749" s="4"/>
      <c r="F749" s="4"/>
      <c r="G749" s="4"/>
    </row>
    <row r="750" spans="4:7">
      <c r="D750" s="4"/>
      <c r="E750" s="4"/>
      <c r="F750" s="4"/>
      <c r="G750" s="4"/>
    </row>
    <row r="751" spans="4:7">
      <c r="D751" s="4"/>
      <c r="E751" s="4"/>
      <c r="F751" s="4"/>
      <c r="G751" s="4"/>
    </row>
    <row r="752" spans="4:7">
      <c r="D752" s="4"/>
      <c r="E752" s="4"/>
      <c r="F752" s="4"/>
      <c r="G752" s="4"/>
    </row>
    <row r="753" spans="4:7">
      <c r="D753" s="4"/>
      <c r="E753" s="4"/>
      <c r="F753" s="4"/>
      <c r="G753" s="4"/>
    </row>
    <row r="754" spans="4:7">
      <c r="D754" s="4"/>
      <c r="E754" s="4"/>
      <c r="F754" s="4"/>
      <c r="G754" s="4"/>
    </row>
    <row r="755" spans="4:7">
      <c r="D755" s="4"/>
      <c r="E755" s="4"/>
      <c r="F755" s="4"/>
      <c r="G755" s="4"/>
    </row>
    <row r="756" spans="4:7">
      <c r="D756" s="4"/>
      <c r="E756" s="4"/>
      <c r="F756" s="4"/>
      <c r="G756" s="4"/>
    </row>
    <row r="757" spans="4:7">
      <c r="D757" s="4"/>
      <c r="E757" s="4"/>
      <c r="F757" s="4"/>
      <c r="G757" s="4"/>
    </row>
    <row r="758" spans="4:7">
      <c r="D758" s="4"/>
      <c r="E758" s="4"/>
      <c r="F758" s="4"/>
      <c r="G758" s="4"/>
    </row>
    <row r="759" spans="4:7">
      <c r="D759" s="4"/>
      <c r="E759" s="4"/>
      <c r="F759" s="4"/>
      <c r="G759" s="4"/>
    </row>
    <row r="760" spans="4:7">
      <c r="D760" s="4"/>
      <c r="E760" s="4"/>
      <c r="F760" s="4"/>
      <c r="G760" s="4"/>
    </row>
    <row r="761" spans="4:7">
      <c r="D761" s="4"/>
      <c r="E761" s="4"/>
      <c r="F761" s="4"/>
      <c r="G761" s="4"/>
    </row>
    <row r="762" spans="4:7">
      <c r="D762" s="4"/>
      <c r="E762" s="4"/>
      <c r="F762" s="4"/>
      <c r="G762" s="4"/>
    </row>
    <row r="763" spans="4:7">
      <c r="D763" s="4"/>
      <c r="E763" s="4"/>
      <c r="F763" s="4"/>
      <c r="G763" s="4"/>
    </row>
    <row r="764" spans="4:7">
      <c r="D764" s="4"/>
      <c r="E764" s="4"/>
      <c r="F764" s="4"/>
      <c r="G764" s="4"/>
    </row>
    <row r="765" spans="4:7">
      <c r="D765" s="4"/>
      <c r="E765" s="4"/>
      <c r="F765" s="4"/>
      <c r="G765" s="4"/>
    </row>
    <row r="766" spans="4:7">
      <c r="D766" s="4"/>
      <c r="E766" s="4"/>
      <c r="F766" s="4"/>
      <c r="G766" s="4"/>
    </row>
    <row r="767" spans="4:7">
      <c r="D767" s="4"/>
      <c r="E767" s="4"/>
      <c r="F767" s="4"/>
      <c r="G767" s="4"/>
    </row>
    <row r="768" spans="4:7">
      <c r="D768" s="4"/>
      <c r="E768" s="4"/>
      <c r="F768" s="4"/>
      <c r="G768" s="4"/>
    </row>
    <row r="769" spans="4:7">
      <c r="D769" s="4"/>
      <c r="E769" s="4"/>
      <c r="F769" s="4"/>
      <c r="G769" s="4"/>
    </row>
    <row r="770" spans="4:7">
      <c r="D770" s="4"/>
      <c r="E770" s="4"/>
      <c r="F770" s="4"/>
      <c r="G770" s="4"/>
    </row>
    <row r="771" spans="4:7">
      <c r="D771" s="4"/>
      <c r="E771" s="4"/>
      <c r="F771" s="4"/>
      <c r="G771" s="4"/>
    </row>
    <row r="772" spans="4:7">
      <c r="D772" s="4"/>
      <c r="E772" s="4"/>
      <c r="F772" s="4"/>
      <c r="G772" s="4"/>
    </row>
    <row r="773" spans="4:7">
      <c r="D773" s="4"/>
      <c r="E773" s="4"/>
      <c r="F773" s="4"/>
      <c r="G773" s="4"/>
    </row>
    <row r="774" spans="4:7">
      <c r="D774" s="4"/>
      <c r="E774" s="4"/>
      <c r="F774" s="4"/>
      <c r="G774" s="4"/>
    </row>
    <row r="775" spans="4:7">
      <c r="D775" s="4"/>
      <c r="E775" s="4"/>
      <c r="F775" s="4"/>
      <c r="G775" s="4"/>
    </row>
    <row r="776" spans="4:7">
      <c r="D776" s="4"/>
      <c r="E776" s="4"/>
      <c r="F776" s="4"/>
      <c r="G776" s="4"/>
    </row>
    <row r="777" spans="4:7">
      <c r="D777" s="4"/>
      <c r="E777" s="4"/>
      <c r="F777" s="4"/>
      <c r="G777" s="4"/>
    </row>
    <row r="778" spans="4:7">
      <c r="D778" s="4"/>
      <c r="E778" s="4"/>
      <c r="F778" s="4"/>
      <c r="G778" s="4"/>
    </row>
    <row r="779" spans="4:7">
      <c r="D779" s="4"/>
      <c r="E779" s="4"/>
      <c r="F779" s="4"/>
      <c r="G779" s="4"/>
    </row>
    <row r="780" spans="4:7">
      <c r="D780" s="4"/>
      <c r="E780" s="4"/>
      <c r="F780" s="4"/>
      <c r="G780" s="4"/>
    </row>
    <row r="781" spans="4:7">
      <c r="D781" s="4"/>
      <c r="E781" s="4"/>
      <c r="F781" s="4"/>
      <c r="G781" s="4"/>
    </row>
    <row r="782" spans="4:7">
      <c r="D782" s="4"/>
      <c r="E782" s="4"/>
      <c r="F782" s="4"/>
      <c r="G782" s="4"/>
    </row>
    <row r="783" spans="4:7">
      <c r="D783" s="4"/>
      <c r="E783" s="4"/>
      <c r="F783" s="4"/>
      <c r="G783" s="4"/>
    </row>
    <row r="784" spans="4:7">
      <c r="D784" s="4"/>
      <c r="E784" s="4"/>
      <c r="F784" s="4"/>
      <c r="G784" s="4"/>
    </row>
    <row r="785" spans="4:7">
      <c r="D785" s="4"/>
      <c r="E785" s="4"/>
      <c r="F785" s="4"/>
      <c r="G785" s="4"/>
    </row>
    <row r="786" spans="4:7">
      <c r="D786" s="4"/>
      <c r="E786" s="4"/>
      <c r="F786" s="4"/>
      <c r="G786" s="4"/>
    </row>
    <row r="787" spans="4:7">
      <c r="D787" s="4"/>
      <c r="E787" s="4"/>
      <c r="F787" s="4"/>
      <c r="G787" s="4"/>
    </row>
    <row r="788" spans="4:7">
      <c r="D788" s="4"/>
      <c r="E788" s="4"/>
      <c r="F788" s="4"/>
      <c r="G788" s="4"/>
    </row>
    <row r="789" spans="4:7">
      <c r="D789" s="4"/>
      <c r="E789" s="4"/>
      <c r="F789" s="4"/>
      <c r="G789" s="4"/>
    </row>
    <row r="790" spans="4:7">
      <c r="D790" s="4"/>
      <c r="E790" s="4"/>
      <c r="F790" s="4"/>
      <c r="G790" s="4"/>
    </row>
    <row r="791" spans="4:7">
      <c r="D791" s="4"/>
      <c r="E791" s="4"/>
      <c r="F791" s="4"/>
      <c r="G791" s="4"/>
    </row>
    <row r="792" spans="4:7">
      <c r="D792" s="4"/>
      <c r="E792" s="4"/>
      <c r="F792" s="4"/>
      <c r="G792" s="4"/>
    </row>
    <row r="793" spans="4:7">
      <c r="D793" s="4"/>
      <c r="E793" s="4"/>
      <c r="F793" s="4"/>
      <c r="G793" s="4"/>
    </row>
    <row r="794" spans="4:7">
      <c r="D794" s="4"/>
      <c r="E794" s="4"/>
      <c r="F794" s="4"/>
      <c r="G794" s="4"/>
    </row>
    <row r="795" spans="4:7">
      <c r="D795" s="4"/>
      <c r="E795" s="4"/>
      <c r="F795" s="4"/>
      <c r="G795" s="4"/>
    </row>
    <row r="796" spans="4:7">
      <c r="D796" s="4"/>
      <c r="E796" s="4"/>
      <c r="F796" s="4"/>
      <c r="G796" s="4"/>
    </row>
    <row r="797" spans="4:7">
      <c r="D797" s="4"/>
      <c r="E797" s="4"/>
      <c r="F797" s="4"/>
      <c r="G797" s="4"/>
    </row>
    <row r="798" spans="4:7">
      <c r="D798" s="4"/>
      <c r="E798" s="4"/>
      <c r="F798" s="4"/>
      <c r="G798" s="4"/>
    </row>
    <row r="799" spans="4:7">
      <c r="D799" s="4"/>
      <c r="E799" s="4"/>
      <c r="F799" s="4"/>
      <c r="G799" s="4"/>
    </row>
    <row r="800" spans="4:7">
      <c r="D800" s="4"/>
      <c r="E800" s="4"/>
      <c r="F800" s="4"/>
      <c r="G800" s="4"/>
    </row>
    <row r="801" spans="4:7">
      <c r="D801" s="4"/>
      <c r="E801" s="4"/>
      <c r="F801" s="4"/>
      <c r="G801" s="4"/>
    </row>
    <row r="802" spans="4:7">
      <c r="D802" s="4"/>
      <c r="E802" s="4"/>
      <c r="F802" s="4"/>
      <c r="G802" s="4"/>
    </row>
    <row r="803" spans="4:7">
      <c r="D803" s="4"/>
      <c r="E803" s="4"/>
      <c r="F803" s="4"/>
      <c r="G803" s="4"/>
    </row>
    <row r="804" spans="4:7">
      <c r="D804" s="4"/>
      <c r="E804" s="4"/>
      <c r="F804" s="4"/>
      <c r="G804" s="4"/>
    </row>
    <row r="805" spans="4:7">
      <c r="D805" s="4"/>
      <c r="E805" s="4"/>
      <c r="F805" s="4"/>
      <c r="G805" s="4"/>
    </row>
    <row r="806" spans="4:7">
      <c r="D806" s="4"/>
      <c r="E806" s="4"/>
      <c r="F806" s="4"/>
      <c r="G806" s="4"/>
    </row>
    <row r="807" spans="4:7">
      <c r="D807" s="4"/>
      <c r="E807" s="4"/>
      <c r="F807" s="4"/>
      <c r="G807" s="4"/>
    </row>
    <row r="808" spans="4:7">
      <c r="D808" s="4"/>
      <c r="E808" s="4"/>
      <c r="F808" s="4"/>
      <c r="G808" s="4"/>
    </row>
    <row r="809" spans="4:7">
      <c r="D809" s="4"/>
      <c r="E809" s="4"/>
      <c r="F809" s="4"/>
      <c r="G809" s="4"/>
    </row>
    <row r="810" spans="4:7">
      <c r="D810" s="4"/>
      <c r="E810" s="4"/>
      <c r="F810" s="4"/>
      <c r="G810" s="4"/>
    </row>
    <row r="811" spans="4:7">
      <c r="D811" s="4"/>
      <c r="E811" s="4"/>
      <c r="F811" s="4"/>
      <c r="G811" s="4"/>
    </row>
    <row r="812" spans="4:7">
      <c r="D812" s="4"/>
      <c r="E812" s="4"/>
      <c r="F812" s="4"/>
      <c r="G812" s="4"/>
    </row>
    <row r="813" spans="4:7">
      <c r="D813" s="4"/>
      <c r="E813" s="4"/>
      <c r="F813" s="4"/>
      <c r="G813" s="4"/>
    </row>
    <row r="814" spans="4:7">
      <c r="D814" s="4"/>
      <c r="E814" s="4"/>
      <c r="F814" s="4"/>
      <c r="G814" s="4"/>
    </row>
    <row r="815" spans="4:7">
      <c r="D815" s="4"/>
      <c r="E815" s="4"/>
      <c r="F815" s="4"/>
      <c r="G815" s="4"/>
    </row>
    <row r="816" spans="4:7">
      <c r="D816" s="4"/>
      <c r="E816" s="4"/>
      <c r="F816" s="4"/>
      <c r="G816" s="4"/>
    </row>
    <row r="817" spans="4:7">
      <c r="D817" s="4"/>
      <c r="E817" s="4"/>
      <c r="F817" s="4"/>
      <c r="G817" s="4"/>
    </row>
    <row r="818" spans="4:7">
      <c r="D818" s="4"/>
      <c r="E818" s="4"/>
      <c r="F818" s="4"/>
      <c r="G818" s="4"/>
    </row>
    <row r="819" spans="4:7">
      <c r="D819" s="4"/>
      <c r="E819" s="4"/>
      <c r="F819" s="4"/>
      <c r="G819" s="4"/>
    </row>
    <row r="820" spans="4:7">
      <c r="D820" s="4"/>
      <c r="E820" s="4"/>
      <c r="F820" s="4"/>
      <c r="G820" s="4"/>
    </row>
    <row r="821" spans="4:7">
      <c r="D821" s="4"/>
      <c r="E821" s="4"/>
      <c r="F821" s="4"/>
      <c r="G821" s="4"/>
    </row>
    <row r="822" spans="4:7">
      <c r="D822" s="4"/>
      <c r="E822" s="4"/>
      <c r="F822" s="4"/>
      <c r="G822" s="4"/>
    </row>
    <row r="823" spans="4:7">
      <c r="D823" s="4"/>
      <c r="E823" s="4"/>
      <c r="F823" s="4"/>
      <c r="G823" s="4"/>
    </row>
    <row r="824" spans="4:7">
      <c r="D824" s="4"/>
      <c r="E824" s="4"/>
      <c r="F824" s="4"/>
      <c r="G824" s="4"/>
    </row>
    <row r="825" spans="4:7">
      <c r="D825" s="4"/>
      <c r="E825" s="4"/>
      <c r="F825" s="4"/>
      <c r="G825" s="4"/>
    </row>
    <row r="826" spans="4:7">
      <c r="D826" s="4"/>
      <c r="E826" s="4"/>
      <c r="F826" s="4"/>
      <c r="G826" s="4"/>
    </row>
    <row r="827" spans="4:7">
      <c r="D827" s="4"/>
      <c r="E827" s="4"/>
      <c r="F827" s="4"/>
      <c r="G827" s="4"/>
    </row>
    <row r="828" spans="4:7">
      <c r="D828" s="4"/>
      <c r="E828" s="4"/>
      <c r="F828" s="4"/>
      <c r="G828" s="4"/>
    </row>
    <row r="829" spans="4:7">
      <c r="D829" s="4"/>
      <c r="E829" s="4"/>
      <c r="F829" s="4"/>
      <c r="G829" s="4"/>
    </row>
    <row r="830" spans="4:7">
      <c r="D830" s="4"/>
      <c r="E830" s="4"/>
      <c r="F830" s="4"/>
      <c r="G830" s="4"/>
    </row>
    <row r="831" spans="4:7">
      <c r="D831" s="4"/>
      <c r="E831" s="4"/>
      <c r="F831" s="4"/>
      <c r="G831" s="4"/>
    </row>
    <row r="832" spans="4:7">
      <c r="D832" s="4"/>
      <c r="E832" s="4"/>
      <c r="F832" s="4"/>
      <c r="G832" s="4"/>
    </row>
    <row r="833" spans="4:7">
      <c r="D833" s="4"/>
      <c r="E833" s="4"/>
      <c r="F833" s="4"/>
      <c r="G833" s="4"/>
    </row>
    <row r="834" spans="4:7">
      <c r="D834" s="4"/>
      <c r="E834" s="4"/>
      <c r="F834" s="4"/>
      <c r="G834" s="4"/>
    </row>
    <row r="835" spans="4:7">
      <c r="D835" s="4"/>
      <c r="E835" s="4"/>
      <c r="F835" s="4"/>
      <c r="G835" s="4"/>
    </row>
    <row r="836" spans="4:7">
      <c r="D836" s="4"/>
      <c r="E836" s="4"/>
      <c r="F836" s="4"/>
      <c r="G836" s="4"/>
    </row>
    <row r="837" spans="4:7">
      <c r="D837" s="4"/>
      <c r="E837" s="4"/>
      <c r="F837" s="4"/>
      <c r="G837" s="4"/>
    </row>
    <row r="838" spans="4:7">
      <c r="D838" s="4"/>
      <c r="E838" s="4"/>
      <c r="F838" s="4"/>
      <c r="G838" s="4"/>
    </row>
    <row r="839" spans="4:7">
      <c r="D839" s="4"/>
      <c r="E839" s="4"/>
      <c r="F839" s="4"/>
      <c r="G839" s="4"/>
    </row>
    <row r="840" spans="4:7">
      <c r="D840" s="4"/>
      <c r="E840" s="4"/>
      <c r="F840" s="4"/>
      <c r="G840" s="4"/>
    </row>
    <row r="841" spans="4:7">
      <c r="D841" s="4"/>
      <c r="E841" s="4"/>
      <c r="F841" s="4"/>
      <c r="G841" s="4"/>
    </row>
    <row r="842" spans="4:7">
      <c r="D842" s="4"/>
      <c r="E842" s="4"/>
      <c r="F842" s="4"/>
      <c r="G842" s="4"/>
    </row>
    <row r="843" spans="4:7">
      <c r="D843" s="4"/>
      <c r="E843" s="4"/>
      <c r="F843" s="4"/>
      <c r="G843" s="4"/>
    </row>
    <row r="844" spans="4:7">
      <c r="D844" s="4"/>
      <c r="E844" s="4"/>
      <c r="F844" s="4"/>
      <c r="G844" s="4"/>
    </row>
    <row r="845" spans="4:7">
      <c r="D845" s="4"/>
      <c r="E845" s="4"/>
      <c r="F845" s="4"/>
      <c r="G845" s="4"/>
    </row>
    <row r="846" spans="4:7">
      <c r="D846" s="4"/>
      <c r="E846" s="4"/>
      <c r="F846" s="4"/>
      <c r="G846" s="4"/>
    </row>
    <row r="847" spans="4:7">
      <c r="D847" s="4"/>
      <c r="E847" s="4"/>
      <c r="F847" s="4"/>
      <c r="G847" s="4"/>
    </row>
    <row r="848" spans="4:7">
      <c r="D848" s="4"/>
      <c r="E848" s="4"/>
      <c r="F848" s="4"/>
      <c r="G848" s="4"/>
    </row>
    <row r="849" spans="4:7">
      <c r="D849" s="4"/>
      <c r="E849" s="4"/>
      <c r="F849" s="4"/>
      <c r="G849" s="4"/>
    </row>
    <row r="850" spans="4:7">
      <c r="D850" s="4"/>
      <c r="E850" s="4"/>
      <c r="F850" s="4"/>
      <c r="G850" s="4"/>
    </row>
    <row r="851" spans="4:7">
      <c r="D851" s="4"/>
      <c r="E851" s="4"/>
      <c r="F851" s="4"/>
      <c r="G851" s="4"/>
    </row>
    <row r="852" spans="4:7">
      <c r="D852" s="4"/>
      <c r="E852" s="4"/>
      <c r="F852" s="4"/>
      <c r="G852" s="4"/>
    </row>
    <row r="853" spans="4:7">
      <c r="D853" s="4"/>
      <c r="E853" s="4"/>
      <c r="F853" s="4"/>
      <c r="G853" s="4"/>
    </row>
    <row r="854" spans="4:7">
      <c r="D854" s="4"/>
      <c r="E854" s="4"/>
      <c r="F854" s="4"/>
      <c r="G854" s="4"/>
    </row>
    <row r="855" spans="4:7">
      <c r="D855" s="4"/>
      <c r="E855" s="4"/>
      <c r="F855" s="4"/>
      <c r="G855" s="4"/>
    </row>
    <row r="856" spans="4:7">
      <c r="D856" s="4"/>
      <c r="E856" s="4"/>
      <c r="F856" s="4"/>
      <c r="G856" s="4"/>
    </row>
    <row r="857" spans="4:7">
      <c r="D857" s="4"/>
      <c r="E857" s="4"/>
      <c r="F857" s="4"/>
      <c r="G857" s="4"/>
    </row>
    <row r="858" spans="4:7">
      <c r="D858" s="4"/>
      <c r="E858" s="4"/>
      <c r="F858" s="4"/>
      <c r="G858" s="4"/>
    </row>
    <row r="859" spans="4:7">
      <c r="D859" s="4"/>
      <c r="E859" s="4"/>
      <c r="F859" s="4"/>
      <c r="G859" s="4"/>
    </row>
    <row r="860" spans="4:7">
      <c r="D860" s="4"/>
      <c r="E860" s="4"/>
      <c r="F860" s="4"/>
      <c r="G860" s="4"/>
    </row>
    <row r="861" spans="4:7">
      <c r="D861" s="4"/>
      <c r="E861" s="4"/>
      <c r="F861" s="4"/>
      <c r="G861" s="4"/>
    </row>
    <row r="862" spans="4:7">
      <c r="D862" s="4"/>
      <c r="E862" s="4"/>
      <c r="F862" s="4"/>
      <c r="G862" s="4"/>
    </row>
    <row r="863" spans="4:7">
      <c r="D863" s="4"/>
      <c r="E863" s="4"/>
      <c r="F863" s="4"/>
      <c r="G863" s="4"/>
    </row>
    <row r="864" spans="4:7">
      <c r="D864" s="4"/>
      <c r="E864" s="4"/>
      <c r="F864" s="4"/>
      <c r="G864" s="4"/>
    </row>
    <row r="865" spans="4:7">
      <c r="D865" s="4"/>
      <c r="E865" s="4"/>
      <c r="F865" s="4"/>
      <c r="G865" s="4"/>
    </row>
    <row r="866" spans="4:7">
      <c r="D866" s="4"/>
      <c r="E866" s="4"/>
      <c r="F866" s="4"/>
      <c r="G866" s="4"/>
    </row>
    <row r="867" spans="4:7">
      <c r="D867" s="4"/>
      <c r="E867" s="4"/>
      <c r="F867" s="4"/>
      <c r="G867" s="4"/>
    </row>
    <row r="868" spans="4:7">
      <c r="D868" s="4"/>
      <c r="E868" s="4"/>
      <c r="F868" s="4"/>
      <c r="G868" s="4"/>
    </row>
    <row r="869" spans="4:7">
      <c r="D869" s="4"/>
      <c r="E869" s="4"/>
      <c r="F869" s="4"/>
      <c r="G869" s="4"/>
    </row>
    <row r="870" spans="4:7">
      <c r="D870" s="4"/>
      <c r="E870" s="4"/>
      <c r="F870" s="4"/>
      <c r="G870" s="4"/>
    </row>
    <row r="871" spans="4:7">
      <c r="D871" s="4"/>
      <c r="E871" s="4"/>
      <c r="F871" s="4"/>
      <c r="G871" s="4"/>
    </row>
    <row r="872" spans="4:7">
      <c r="D872" s="4"/>
      <c r="E872" s="4"/>
      <c r="F872" s="4"/>
      <c r="G872" s="4"/>
    </row>
    <row r="873" spans="4:7">
      <c r="D873" s="4"/>
      <c r="E873" s="4"/>
      <c r="F873" s="4"/>
      <c r="G873" s="4"/>
    </row>
    <row r="874" spans="4:7">
      <c r="D874" s="4"/>
      <c r="E874" s="4"/>
      <c r="F874" s="4"/>
      <c r="G874" s="4"/>
    </row>
    <row r="875" spans="4:7">
      <c r="D875" s="4"/>
      <c r="E875" s="4"/>
      <c r="F875" s="4"/>
      <c r="G875" s="4"/>
    </row>
    <row r="876" spans="4:7">
      <c r="D876" s="4"/>
      <c r="E876" s="4"/>
      <c r="F876" s="4"/>
      <c r="G876" s="4"/>
    </row>
    <row r="877" spans="4:7">
      <c r="D877" s="4"/>
      <c r="E877" s="4"/>
      <c r="F877" s="4"/>
      <c r="G877" s="4"/>
    </row>
    <row r="878" spans="4:7">
      <c r="D878" s="4"/>
      <c r="E878" s="4"/>
      <c r="F878" s="4"/>
      <c r="G878" s="4"/>
    </row>
    <row r="879" spans="4:7">
      <c r="D879" s="4"/>
      <c r="E879" s="4"/>
      <c r="F879" s="4"/>
      <c r="G879" s="4"/>
    </row>
    <row r="880" spans="4:7">
      <c r="D880" s="4"/>
      <c r="E880" s="4"/>
      <c r="F880" s="4"/>
      <c r="G880" s="4"/>
    </row>
    <row r="881" spans="4:7">
      <c r="D881" s="4"/>
      <c r="E881" s="4"/>
      <c r="F881" s="4"/>
      <c r="G881" s="4"/>
    </row>
    <row r="882" spans="4:7">
      <c r="D882" s="4"/>
      <c r="E882" s="4"/>
      <c r="F882" s="4"/>
      <c r="G882" s="4"/>
    </row>
    <row r="883" spans="4:7">
      <c r="D883" s="4"/>
      <c r="E883" s="4"/>
      <c r="F883" s="4"/>
      <c r="G883" s="4"/>
    </row>
    <row r="884" spans="4:7">
      <c r="D884" s="4"/>
      <c r="E884" s="4"/>
      <c r="F884" s="4"/>
      <c r="G884" s="4"/>
    </row>
    <row r="885" spans="4:7">
      <c r="D885" s="4"/>
      <c r="E885" s="4"/>
      <c r="F885" s="4"/>
      <c r="G885" s="4"/>
    </row>
    <row r="886" spans="4:7">
      <c r="D886" s="4"/>
      <c r="E886" s="4"/>
      <c r="F886" s="4"/>
      <c r="G886" s="4"/>
    </row>
    <row r="887" spans="4:7">
      <c r="D887" s="4"/>
      <c r="E887" s="4"/>
      <c r="F887" s="4"/>
      <c r="G887" s="4"/>
    </row>
    <row r="888" spans="4:7">
      <c r="D888" s="4"/>
      <c r="E888" s="4"/>
      <c r="F888" s="4"/>
      <c r="G888" s="4"/>
    </row>
    <row r="889" spans="4:7">
      <c r="D889" s="4"/>
      <c r="E889" s="4"/>
      <c r="F889" s="4"/>
      <c r="G889" s="4"/>
    </row>
    <row r="890" spans="4:7">
      <c r="D890" s="4"/>
      <c r="E890" s="4"/>
      <c r="F890" s="4"/>
      <c r="G890" s="4"/>
    </row>
    <row r="891" spans="4:7">
      <c r="D891" s="4"/>
      <c r="E891" s="4"/>
      <c r="F891" s="4"/>
      <c r="G891" s="4"/>
    </row>
    <row r="892" spans="4:7">
      <c r="D892" s="4"/>
      <c r="E892" s="4"/>
      <c r="F892" s="4"/>
      <c r="G892" s="4"/>
    </row>
    <row r="893" spans="4:7">
      <c r="D893" s="4"/>
      <c r="E893" s="4"/>
      <c r="F893" s="4"/>
      <c r="G893" s="4"/>
    </row>
    <row r="894" spans="4:7">
      <c r="D894" s="4"/>
      <c r="E894" s="4"/>
      <c r="F894" s="4"/>
      <c r="G894" s="4"/>
    </row>
    <row r="895" spans="4:7">
      <c r="D895" s="4"/>
      <c r="E895" s="4"/>
      <c r="F895" s="4"/>
      <c r="G895" s="4"/>
    </row>
    <row r="896" spans="4:7">
      <c r="D896" s="4"/>
      <c r="E896" s="4"/>
      <c r="F896" s="4"/>
      <c r="G896" s="4"/>
    </row>
    <row r="897" spans="4:7">
      <c r="D897" s="4"/>
      <c r="E897" s="4"/>
      <c r="F897" s="4"/>
      <c r="G897" s="4"/>
    </row>
    <row r="898" spans="4:7">
      <c r="D898" s="4"/>
      <c r="E898" s="4"/>
      <c r="F898" s="4"/>
      <c r="G898" s="4"/>
    </row>
    <row r="899" spans="4:7">
      <c r="D899" s="4"/>
      <c r="E899" s="4"/>
      <c r="F899" s="4"/>
      <c r="G899" s="4"/>
    </row>
    <row r="900" spans="4:7">
      <c r="D900" s="4"/>
      <c r="E900" s="4"/>
      <c r="F900" s="4"/>
      <c r="G900" s="4"/>
    </row>
    <row r="901" spans="4:7">
      <c r="D901" s="4"/>
      <c r="E901" s="4"/>
      <c r="F901" s="4"/>
      <c r="G901" s="4"/>
    </row>
    <row r="902" spans="4:7">
      <c r="D902" s="4"/>
      <c r="E902" s="4"/>
      <c r="F902" s="4"/>
      <c r="G902" s="4"/>
    </row>
    <row r="903" spans="4:7">
      <c r="D903" s="4"/>
      <c r="E903" s="4"/>
      <c r="F903" s="4"/>
      <c r="G903" s="4"/>
    </row>
    <row r="904" spans="4:7">
      <c r="D904" s="4"/>
      <c r="E904" s="4"/>
      <c r="F904" s="4"/>
      <c r="G904" s="4"/>
    </row>
    <row r="905" spans="4:7">
      <c r="D905" s="4"/>
      <c r="E905" s="4"/>
      <c r="F905" s="4"/>
      <c r="G905" s="4"/>
    </row>
    <row r="906" spans="4:7">
      <c r="D906" s="4"/>
      <c r="E906" s="4"/>
      <c r="F906" s="4"/>
      <c r="G906" s="4"/>
    </row>
    <row r="907" spans="4:7">
      <c r="D907" s="4"/>
      <c r="E907" s="4"/>
      <c r="F907" s="4"/>
      <c r="G907" s="4"/>
    </row>
    <row r="908" spans="4:7">
      <c r="D908" s="4"/>
      <c r="E908" s="4"/>
      <c r="F908" s="4"/>
      <c r="G908" s="4"/>
    </row>
    <row r="909" spans="4:7">
      <c r="D909" s="4"/>
      <c r="E909" s="4"/>
      <c r="F909" s="4"/>
      <c r="G909" s="4"/>
    </row>
    <row r="910" spans="4:7">
      <c r="D910" s="4"/>
      <c r="E910" s="4"/>
      <c r="F910" s="4"/>
      <c r="G910" s="4"/>
    </row>
    <row r="911" spans="4:7">
      <c r="D911" s="4"/>
      <c r="E911" s="4"/>
      <c r="F911" s="4"/>
      <c r="G911" s="4"/>
    </row>
    <row r="912" spans="4:7">
      <c r="D912" s="4"/>
      <c r="E912" s="4"/>
      <c r="F912" s="4"/>
      <c r="G912" s="4"/>
    </row>
    <row r="913" spans="4:7">
      <c r="D913" s="4"/>
      <c r="E913" s="4"/>
      <c r="F913" s="4"/>
      <c r="G913" s="4"/>
    </row>
    <row r="914" spans="4:7">
      <c r="D914" s="4"/>
      <c r="E914" s="4"/>
      <c r="F914" s="4"/>
      <c r="G914" s="4"/>
    </row>
    <row r="915" spans="4:7">
      <c r="D915" s="4"/>
      <c r="E915" s="4"/>
      <c r="F915" s="4"/>
      <c r="G915" s="4"/>
    </row>
    <row r="916" spans="4:7">
      <c r="D916" s="4"/>
      <c r="E916" s="4"/>
      <c r="F916" s="4"/>
      <c r="G916" s="4"/>
    </row>
    <row r="917" spans="4:7">
      <c r="D917" s="4"/>
      <c r="E917" s="4"/>
      <c r="F917" s="4"/>
      <c r="G917" s="4"/>
    </row>
    <row r="918" spans="4:7">
      <c r="D918" s="4"/>
      <c r="E918" s="4"/>
      <c r="F918" s="4"/>
      <c r="G918" s="4"/>
    </row>
    <row r="919" spans="4:7">
      <c r="D919" s="4"/>
      <c r="E919" s="4"/>
      <c r="F919" s="4"/>
      <c r="G919" s="4"/>
    </row>
    <row r="920" spans="4:7">
      <c r="D920" s="4"/>
      <c r="E920" s="4"/>
      <c r="F920" s="4"/>
      <c r="G920" s="4"/>
    </row>
    <row r="921" spans="4:7">
      <c r="D921" s="4"/>
      <c r="E921" s="4"/>
      <c r="F921" s="4"/>
      <c r="G921" s="4"/>
    </row>
    <row r="922" spans="4:7">
      <c r="D922" s="4"/>
      <c r="E922" s="4"/>
      <c r="F922" s="4"/>
      <c r="G922" s="4"/>
    </row>
    <row r="923" spans="4:7">
      <c r="D923" s="4"/>
      <c r="E923" s="4"/>
      <c r="F923" s="4"/>
      <c r="G923" s="4"/>
    </row>
    <row r="924" spans="4:7">
      <c r="D924" s="4"/>
      <c r="E924" s="4"/>
      <c r="F924" s="4"/>
      <c r="G924" s="4"/>
    </row>
    <row r="925" spans="4:7">
      <c r="D925" s="4"/>
      <c r="E925" s="4"/>
      <c r="F925" s="4"/>
      <c r="G925" s="4"/>
    </row>
    <row r="926" spans="4:7">
      <c r="D926" s="4"/>
      <c r="E926" s="4"/>
      <c r="F926" s="4"/>
      <c r="G926" s="4"/>
    </row>
    <row r="927" spans="4:7">
      <c r="D927" s="4"/>
      <c r="E927" s="4"/>
      <c r="F927" s="4"/>
      <c r="G927" s="4"/>
    </row>
    <row r="928" spans="4:7">
      <c r="D928" s="4"/>
      <c r="E928" s="4"/>
      <c r="F928" s="4"/>
      <c r="G928" s="4"/>
    </row>
    <row r="929" spans="4:7">
      <c r="D929" s="4"/>
      <c r="E929" s="4"/>
      <c r="F929" s="4"/>
      <c r="G929" s="4"/>
    </row>
    <row r="930" spans="4:7">
      <c r="D930" s="4"/>
      <c r="E930" s="4"/>
      <c r="F930" s="4"/>
      <c r="G930" s="4"/>
    </row>
    <row r="931" spans="4:7">
      <c r="D931" s="4"/>
      <c r="E931" s="4"/>
      <c r="F931" s="4"/>
      <c r="G931" s="4"/>
    </row>
    <row r="932" spans="4:7">
      <c r="D932" s="4"/>
      <c r="E932" s="4"/>
      <c r="F932" s="4"/>
      <c r="G932" s="4"/>
    </row>
    <row r="933" spans="4:7">
      <c r="D933" s="4"/>
      <c r="E933" s="4"/>
      <c r="F933" s="4"/>
      <c r="G933" s="4"/>
    </row>
    <row r="934" spans="4:7">
      <c r="D934" s="4"/>
      <c r="E934" s="4"/>
      <c r="F934" s="4"/>
      <c r="G934" s="4"/>
    </row>
    <row r="935" spans="4:7">
      <c r="D935" s="4"/>
      <c r="E935" s="4"/>
      <c r="F935" s="4"/>
      <c r="G935" s="4"/>
    </row>
    <row r="936" spans="4:7">
      <c r="D936" s="4"/>
      <c r="E936" s="4"/>
      <c r="F936" s="4"/>
      <c r="G936" s="4"/>
    </row>
    <row r="937" spans="4:7">
      <c r="D937" s="4"/>
      <c r="E937" s="4"/>
      <c r="F937" s="4"/>
      <c r="G937" s="4"/>
    </row>
    <row r="938" spans="4:7">
      <c r="D938" s="4"/>
      <c r="E938" s="4"/>
      <c r="F938" s="4"/>
      <c r="G938" s="4"/>
    </row>
    <row r="939" spans="4:7">
      <c r="D939" s="4"/>
      <c r="E939" s="4"/>
      <c r="F939" s="4"/>
      <c r="G939" s="4"/>
    </row>
    <row r="940" spans="4:7">
      <c r="D940" s="4"/>
      <c r="E940" s="4"/>
      <c r="F940" s="4"/>
      <c r="G940" s="4"/>
    </row>
    <row r="941" spans="4:7">
      <c r="D941" s="4"/>
      <c r="E941" s="4"/>
      <c r="F941" s="4"/>
      <c r="G941" s="4"/>
    </row>
    <row r="942" spans="4:7">
      <c r="D942" s="4"/>
      <c r="E942" s="4"/>
      <c r="F942" s="4"/>
      <c r="G942" s="4"/>
    </row>
    <row r="943" spans="4:7">
      <c r="D943" s="4"/>
      <c r="E943" s="4"/>
      <c r="F943" s="4"/>
      <c r="G943" s="4"/>
    </row>
    <row r="944" spans="4:7">
      <c r="D944" s="4"/>
      <c r="E944" s="4"/>
      <c r="F944" s="4"/>
      <c r="G944" s="4"/>
    </row>
    <row r="945" spans="4:7">
      <c r="D945" s="4"/>
      <c r="E945" s="4"/>
      <c r="F945" s="4"/>
      <c r="G945" s="4"/>
    </row>
    <row r="946" spans="4:7">
      <c r="D946" s="4"/>
      <c r="E946" s="4"/>
      <c r="F946" s="4"/>
      <c r="G946" s="4"/>
    </row>
    <row r="947" spans="4:7">
      <c r="D947" s="4"/>
      <c r="E947" s="4"/>
      <c r="F947" s="4"/>
      <c r="G947" s="4"/>
    </row>
    <row r="948" spans="4:7">
      <c r="D948" s="4"/>
    </row>
    <row r="949" spans="4:7">
      <c r="D949" s="4"/>
    </row>
    <row r="950" spans="4:7">
      <c r="D950" s="4"/>
    </row>
    <row r="951" spans="4:7">
      <c r="D951" s="4"/>
    </row>
    <row r="952" spans="4:7">
      <c r="D952" s="4"/>
    </row>
    <row r="953" spans="4:7">
      <c r="D953" s="4"/>
    </row>
    <row r="954" spans="4:7">
      <c r="D954" s="4"/>
    </row>
    <row r="955" spans="4:7">
      <c r="D955" s="4"/>
    </row>
    <row r="956" spans="4:7">
      <c r="D956" s="4"/>
    </row>
    <row r="957" spans="4:7">
      <c r="D957" s="4"/>
    </row>
    <row r="958" spans="4:7">
      <c r="D958" s="4"/>
    </row>
    <row r="959" spans="4:7">
      <c r="D959" s="4"/>
    </row>
    <row r="960" spans="4:7">
      <c r="D960" s="4"/>
    </row>
    <row r="961" spans="4:4">
      <c r="D961" s="4"/>
    </row>
    <row r="962" spans="4:4">
      <c r="D962" s="4"/>
    </row>
    <row r="963" spans="4:4">
      <c r="D963" s="4"/>
    </row>
    <row r="964" spans="4:4">
      <c r="D964" s="4"/>
    </row>
    <row r="965" spans="4:4">
      <c r="D965" s="4"/>
    </row>
    <row r="966" spans="4:4">
      <c r="D966" s="4"/>
    </row>
    <row r="967" spans="4:4">
      <c r="D967" s="4"/>
    </row>
    <row r="968" spans="4:4">
      <c r="D968" s="4"/>
    </row>
    <row r="969" spans="4:4">
      <c r="D969" s="4"/>
    </row>
    <row r="970" spans="4:4">
      <c r="D970" s="4"/>
    </row>
    <row r="971" spans="4:4">
      <c r="D971" s="4"/>
    </row>
    <row r="972" spans="4:4">
      <c r="D972" s="4"/>
    </row>
    <row r="973" spans="4:4">
      <c r="D973" s="4"/>
    </row>
    <row r="974" spans="4:4">
      <c r="D974" s="4"/>
    </row>
    <row r="975" spans="4:4">
      <c r="D975" s="4"/>
    </row>
    <row r="976" spans="4:4">
      <c r="D976" s="4"/>
    </row>
    <row r="977" spans="4:4">
      <c r="D977" s="4"/>
    </row>
    <row r="978" spans="4:4">
      <c r="D978" s="4"/>
    </row>
    <row r="979" spans="4:4">
      <c r="D979" s="4"/>
    </row>
    <row r="980" spans="4:4">
      <c r="D980" s="4"/>
    </row>
    <row r="981" spans="4:4">
      <c r="D981" s="4"/>
    </row>
    <row r="982" spans="4:4">
      <c r="D982" s="4"/>
    </row>
    <row r="983" spans="4:4">
      <c r="D983" s="4"/>
    </row>
    <row r="984" spans="4:4">
      <c r="D984" s="4"/>
    </row>
    <row r="985" spans="4:4">
      <c r="D985" s="4"/>
    </row>
    <row r="986" spans="4:4">
      <c r="D986" s="4"/>
    </row>
    <row r="987" spans="4:4">
      <c r="D987" s="4"/>
    </row>
    <row r="988" spans="4:4">
      <c r="D988" s="4"/>
    </row>
    <row r="989" spans="4:4">
      <c r="D989" s="4"/>
    </row>
    <row r="990" spans="4:4">
      <c r="D990" s="4"/>
    </row>
    <row r="991" spans="4:4">
      <c r="D991" s="4"/>
    </row>
    <row r="992" spans="4:4">
      <c r="D992" s="4"/>
    </row>
    <row r="993" spans="4:4">
      <c r="D993" s="4"/>
    </row>
    <row r="994" spans="4:4">
      <c r="D994" s="4"/>
    </row>
    <row r="995" spans="4:4">
      <c r="D995" s="4"/>
    </row>
    <row r="996" spans="4:4">
      <c r="D996" s="4"/>
    </row>
    <row r="997" spans="4:4">
      <c r="D997" s="4"/>
    </row>
    <row r="998" spans="4:4">
      <c r="D998" s="4"/>
    </row>
    <row r="999" spans="4:4">
      <c r="D999" s="4"/>
    </row>
    <row r="1000" spans="4:4">
      <c r="D1000" s="4"/>
    </row>
    <row r="1001" spans="4:4">
      <c r="D1001" s="4"/>
    </row>
    <row r="1002" spans="4:4">
      <c r="D1002" s="4"/>
    </row>
    <row r="1003" spans="4:4">
      <c r="D1003" s="4"/>
    </row>
    <row r="1004" spans="4:4">
      <c r="D1004" s="4"/>
    </row>
    <row r="1005" spans="4:4">
      <c r="D1005" s="4"/>
    </row>
    <row r="1006" spans="4:4">
      <c r="D1006" s="4"/>
    </row>
    <row r="1007" spans="4:4">
      <c r="D1007" s="4"/>
    </row>
    <row r="1008" spans="4:4">
      <c r="D1008" s="4"/>
    </row>
    <row r="1009" spans="4:4">
      <c r="D1009" s="4"/>
    </row>
    <row r="1010" spans="4:4">
      <c r="D1010" s="4"/>
    </row>
    <row r="1011" spans="4:4">
      <c r="D1011" s="4"/>
    </row>
    <row r="1012" spans="4:4">
      <c r="D1012" s="4"/>
    </row>
    <row r="1013" spans="4:4">
      <c r="D1013" s="4"/>
    </row>
    <row r="1014" spans="4:4">
      <c r="D1014" s="4"/>
    </row>
    <row r="1015" spans="4:4">
      <c r="D1015" s="4"/>
    </row>
    <row r="1016" spans="4:4">
      <c r="D1016" s="4"/>
    </row>
    <row r="1017" spans="4:4">
      <c r="D1017" s="4"/>
    </row>
    <row r="1018" spans="4:4">
      <c r="D1018" s="4"/>
    </row>
    <row r="1019" spans="4:4">
      <c r="D1019" s="4"/>
    </row>
    <row r="1020" spans="4:4">
      <c r="D1020" s="4"/>
    </row>
    <row r="1021" spans="4:4">
      <c r="D1021" s="4"/>
    </row>
    <row r="1022" spans="4:4">
      <c r="D1022" s="4"/>
    </row>
    <row r="1023" spans="4:4">
      <c r="D1023" s="4"/>
    </row>
    <row r="1024" spans="4:4">
      <c r="D1024" s="4"/>
    </row>
    <row r="1025" spans="4:4">
      <c r="D1025" s="4"/>
    </row>
    <row r="1026" spans="4:4">
      <c r="D1026" s="4"/>
    </row>
    <row r="1027" spans="4:4">
      <c r="D1027" s="4"/>
    </row>
    <row r="1028" spans="4:4">
      <c r="D1028" s="4"/>
    </row>
    <row r="1029" spans="4:4">
      <c r="D1029" s="4"/>
    </row>
    <row r="1030" spans="4:4">
      <c r="D1030" s="4"/>
    </row>
    <row r="1031" spans="4:4">
      <c r="D1031" s="4"/>
    </row>
    <row r="1032" spans="4:4">
      <c r="D1032" s="4"/>
    </row>
    <row r="1033" spans="4:4">
      <c r="D1033" s="4"/>
    </row>
    <row r="1034" spans="4:4">
      <c r="D1034" s="4"/>
    </row>
    <row r="1035" spans="4:4">
      <c r="D1035" s="4"/>
    </row>
    <row r="1036" spans="4:4">
      <c r="D1036" s="4"/>
    </row>
    <row r="1037" spans="4:4">
      <c r="D1037" s="4"/>
    </row>
    <row r="1038" spans="4:4">
      <c r="D1038" s="4"/>
    </row>
    <row r="1039" spans="4:4">
      <c r="D1039" s="4"/>
    </row>
    <row r="1040" spans="4:4">
      <c r="D1040" s="4"/>
    </row>
    <row r="1041" spans="4:4">
      <c r="D1041" s="4"/>
    </row>
    <row r="1042" spans="4:4">
      <c r="D1042" s="4"/>
    </row>
    <row r="1043" spans="4:4">
      <c r="D1043" s="4"/>
    </row>
    <row r="1044" spans="4:4">
      <c r="D1044" s="4"/>
    </row>
    <row r="1045" spans="4:4">
      <c r="D1045" s="4"/>
    </row>
    <row r="1046" spans="4:4">
      <c r="D1046" s="4"/>
    </row>
    <row r="1047" spans="4:4">
      <c r="D1047" s="4"/>
    </row>
    <row r="1048" spans="4:4">
      <c r="D1048" s="4"/>
    </row>
    <row r="1049" spans="4:4">
      <c r="D1049" s="4"/>
    </row>
    <row r="1050" spans="4:4">
      <c r="D1050" s="4"/>
    </row>
    <row r="1051" spans="4:4">
      <c r="D1051" s="4"/>
    </row>
    <row r="1052" spans="4:4">
      <c r="D1052" s="4"/>
    </row>
    <row r="1053" spans="4:4">
      <c r="D1053" s="4"/>
    </row>
    <row r="1054" spans="4:4">
      <c r="D1054" s="4"/>
    </row>
    <row r="1055" spans="4:4">
      <c r="D1055" s="4"/>
    </row>
    <row r="1056" spans="4:4">
      <c r="D1056" s="4"/>
    </row>
    <row r="1057" spans="4:4">
      <c r="D1057" s="4"/>
    </row>
    <row r="1058" spans="4:4">
      <c r="D1058" s="4"/>
    </row>
    <row r="1059" spans="4:4">
      <c r="D1059" s="4"/>
    </row>
    <row r="1060" spans="4:4">
      <c r="D1060" s="4"/>
    </row>
    <row r="1061" spans="4:4">
      <c r="D1061" s="4"/>
    </row>
    <row r="1062" spans="4:4">
      <c r="D1062" s="4"/>
    </row>
    <row r="1063" spans="4:4">
      <c r="D1063" s="4"/>
    </row>
    <row r="1064" spans="4:4">
      <c r="D1064" s="4"/>
    </row>
    <row r="1065" spans="4:4">
      <c r="D1065" s="4"/>
    </row>
    <row r="1066" spans="4:4">
      <c r="D1066" s="4"/>
    </row>
    <row r="1067" spans="4:4">
      <c r="D1067" s="4"/>
    </row>
    <row r="1068" spans="4:4">
      <c r="D1068" s="4"/>
    </row>
    <row r="1069" spans="4:4">
      <c r="D1069" s="4"/>
    </row>
    <row r="1070" spans="4:4">
      <c r="D1070" s="4"/>
    </row>
    <row r="1071" spans="4:4">
      <c r="D1071" s="4"/>
    </row>
    <row r="1072" spans="4:4">
      <c r="D1072" s="4"/>
    </row>
  </sheetData>
  <mergeCells count="3">
    <mergeCell ref="B1:L1"/>
    <mergeCell ref="B49:L49"/>
    <mergeCell ref="B97:L97"/>
  </mergeCells>
  <phoneticPr fontId="2" type="noConversion"/>
  <printOptions horizontalCentered="1"/>
  <pageMargins left="0.25" right="0.25" top="0.5" bottom="0" header="0.5" footer="0.5"/>
  <pageSetup scale="90" orientation="landscape" r:id="rId1"/>
  <headerFooter alignWithMargins="0"/>
  <rowBreaks count="2" manualBreakCount="2">
    <brk id="46" max="11" man="1"/>
    <brk id="96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R760"/>
  <sheetViews>
    <sheetView zoomScaleNormal="100" workbookViewId="0">
      <pane xSplit="1" ySplit="2" topLeftCell="E3" activePane="bottomRight" state="frozen"/>
      <selection activeCell="N26" sqref="N26"/>
      <selection pane="topRight" activeCell="N26" sqref="N26"/>
      <selection pane="bottomLeft" activeCell="N26" sqref="N26"/>
      <selection pane="bottomRight" activeCell="F22" sqref="F22"/>
    </sheetView>
  </sheetViews>
  <sheetFormatPr defaultRowHeight="12.75"/>
  <cols>
    <col min="1" max="1" width="14" style="1" customWidth="1"/>
    <col min="2" max="2" width="9.28515625" bestFit="1" customWidth="1"/>
    <col min="3" max="3" width="10.140625" bestFit="1" customWidth="1"/>
    <col min="4" max="11" width="9.28515625" bestFit="1" customWidth="1"/>
    <col min="12" max="12" width="7.42578125" customWidth="1"/>
    <col min="13" max="13" width="2.42578125" style="39" customWidth="1"/>
    <col min="14" max="14" width="9.140625" style="70"/>
    <col min="15" max="16384" width="9.140625" style="39"/>
  </cols>
  <sheetData>
    <row r="1" spans="1:12">
      <c r="A1" s="24"/>
      <c r="B1" s="132" t="s">
        <v>46</v>
      </c>
      <c r="C1" s="142"/>
      <c r="D1" s="142"/>
      <c r="E1" s="142"/>
      <c r="F1" s="142"/>
      <c r="G1" s="142"/>
      <c r="H1" s="142"/>
      <c r="I1" s="142"/>
      <c r="J1" s="142"/>
      <c r="K1" s="142"/>
      <c r="L1" s="143"/>
    </row>
    <row r="2" spans="1:12">
      <c r="A2" s="25" t="s">
        <v>1</v>
      </c>
      <c r="B2" s="6">
        <v>1970</v>
      </c>
      <c r="C2" s="6">
        <v>1980</v>
      </c>
      <c r="D2" s="2">
        <v>1990</v>
      </c>
      <c r="E2" s="2">
        <v>2000</v>
      </c>
      <c r="F2" s="2">
        <v>2005</v>
      </c>
      <c r="G2" s="2">
        <v>2010</v>
      </c>
      <c r="H2" s="2">
        <v>2015</v>
      </c>
      <c r="I2" s="2">
        <v>2020</v>
      </c>
      <c r="J2" s="2">
        <v>2025</v>
      </c>
      <c r="K2" s="2">
        <v>2030</v>
      </c>
      <c r="L2" s="33">
        <v>2035</v>
      </c>
    </row>
    <row r="3" spans="1:12">
      <c r="A3" s="26" t="s">
        <v>2</v>
      </c>
      <c r="B3" s="15">
        <v>3330.8</v>
      </c>
      <c r="C3" s="15">
        <v>3161.3</v>
      </c>
      <c r="D3" s="15">
        <v>3579.7629999999999</v>
      </c>
      <c r="E3" s="15">
        <v>3666</v>
      </c>
      <c r="F3" s="15">
        <v>3734</v>
      </c>
      <c r="G3" s="94">
        <v>4078.239</v>
      </c>
      <c r="H3" s="94">
        <v>4179.1146116803984</v>
      </c>
      <c r="I3" s="94">
        <v>4272.3120550443291</v>
      </c>
      <c r="J3" s="94">
        <v>4417.4302176926285</v>
      </c>
      <c r="K3" s="94">
        <v>4526.3999999999996</v>
      </c>
      <c r="L3" s="101">
        <v>4654.5339999999997</v>
      </c>
    </row>
    <row r="4" spans="1:12">
      <c r="A4" s="27" t="s">
        <v>3</v>
      </c>
      <c r="B4" s="95">
        <v>552.4</v>
      </c>
      <c r="C4" s="95">
        <v>443.9</v>
      </c>
      <c r="D4" s="96">
        <v>501.7</v>
      </c>
      <c r="E4" s="96">
        <v>486.6</v>
      </c>
      <c r="F4" s="96">
        <v>503.6</v>
      </c>
      <c r="G4" s="96">
        <v>622.93299999999999</v>
      </c>
      <c r="H4" s="96">
        <v>643.96100000000001</v>
      </c>
      <c r="I4" s="96">
        <v>665.51</v>
      </c>
      <c r="J4" s="96">
        <v>687.36199999999997</v>
      </c>
      <c r="K4" s="96">
        <v>701.08600000000001</v>
      </c>
      <c r="L4" s="103">
        <v>715.45500000000004</v>
      </c>
    </row>
    <row r="5" spans="1:12">
      <c r="A5" s="27" t="s">
        <v>4</v>
      </c>
      <c r="B5" s="95">
        <v>1012.4</v>
      </c>
      <c r="C5" s="95">
        <v>902.3</v>
      </c>
      <c r="D5" s="96">
        <v>1036</v>
      </c>
      <c r="E5" s="96">
        <v>1042.5999999999999</v>
      </c>
      <c r="F5" s="96">
        <v>1052.7</v>
      </c>
      <c r="G5" s="96">
        <v>1213.816</v>
      </c>
      <c r="H5" s="96">
        <v>1252.6310000000001</v>
      </c>
      <c r="I5" s="96">
        <v>1293.9590000000001</v>
      </c>
      <c r="J5" s="96">
        <v>1350.6</v>
      </c>
      <c r="K5" s="96">
        <v>1376.8779999999999</v>
      </c>
      <c r="L5" s="103">
        <v>1397.271</v>
      </c>
    </row>
    <row r="6" spans="1:12">
      <c r="A6" s="27" t="s">
        <v>5</v>
      </c>
      <c r="B6" s="95">
        <v>741.7</v>
      </c>
      <c r="C6" s="95">
        <v>754.1</v>
      </c>
      <c r="D6" s="96">
        <v>837.2</v>
      </c>
      <c r="E6" s="96">
        <v>855.3</v>
      </c>
      <c r="F6" s="96">
        <v>875.3</v>
      </c>
      <c r="G6" s="96">
        <v>877.30100000000004</v>
      </c>
      <c r="H6" s="96">
        <v>878.55100000000004</v>
      </c>
      <c r="I6" s="96">
        <v>880.36900000000003</v>
      </c>
      <c r="J6" s="96">
        <v>898.32899999999995</v>
      </c>
      <c r="K6" s="96">
        <v>919.81100000000004</v>
      </c>
      <c r="L6" s="103">
        <v>939.67</v>
      </c>
    </row>
    <row r="7" spans="1:12">
      <c r="A7" s="27" t="s">
        <v>6</v>
      </c>
      <c r="B7" s="95">
        <v>908.9</v>
      </c>
      <c r="C7" s="95">
        <v>907.4</v>
      </c>
      <c r="D7" s="96">
        <v>1015.7</v>
      </c>
      <c r="E7" s="96">
        <v>1064.3</v>
      </c>
      <c r="F7" s="96">
        <v>1074.5999999999999</v>
      </c>
      <c r="G7" s="96">
        <v>1117.451</v>
      </c>
      <c r="H7" s="96">
        <v>1142.5650000000001</v>
      </c>
      <c r="I7" s="96">
        <v>1163.0920000000001</v>
      </c>
      <c r="J7" s="96">
        <v>1204.9110000000001</v>
      </c>
      <c r="K7" s="96">
        <v>1250.1379999999999</v>
      </c>
      <c r="L7" s="103">
        <v>1320.4069999999999</v>
      </c>
    </row>
    <row r="8" spans="1:12">
      <c r="A8" s="27" t="s">
        <v>7</v>
      </c>
      <c r="B8" s="95">
        <v>115.3</v>
      </c>
      <c r="C8" s="95">
        <v>153.6</v>
      </c>
      <c r="D8" s="96">
        <v>189.2</v>
      </c>
      <c r="E8" s="96">
        <v>217.2</v>
      </c>
      <c r="F8" s="96">
        <v>227.8</v>
      </c>
      <c r="G8" s="96">
        <v>246.73846385211044</v>
      </c>
      <c r="H8" s="96">
        <v>261.37200000000001</v>
      </c>
      <c r="I8" s="96">
        <v>269.33800000000002</v>
      </c>
      <c r="J8" s="96">
        <v>276.185</v>
      </c>
      <c r="K8" s="96">
        <v>278.50099999999998</v>
      </c>
      <c r="L8" s="103">
        <v>281.73099999999999</v>
      </c>
    </row>
    <row r="9" spans="1:12">
      <c r="A9" s="28"/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5"/>
    </row>
    <row r="10" spans="1:12">
      <c r="A10" s="29" t="s">
        <v>8</v>
      </c>
      <c r="B10" s="15">
        <v>988.7</v>
      </c>
      <c r="C10" s="15">
        <v>1228.5999999999999</v>
      </c>
      <c r="D10" s="15">
        <v>1388.7819999999999</v>
      </c>
      <c r="E10" s="15">
        <v>1413.9</v>
      </c>
      <c r="F10" s="15">
        <v>1474.1</v>
      </c>
      <c r="G10" s="94">
        <v>1549.9158079313574</v>
      </c>
      <c r="H10" s="94">
        <v>1580.5811176587226</v>
      </c>
      <c r="I10" s="94">
        <v>1600.5841660658355</v>
      </c>
      <c r="J10" s="94">
        <v>1631.4956953591975</v>
      </c>
      <c r="K10" s="94">
        <v>1666.0738845692513</v>
      </c>
      <c r="L10" s="101">
        <v>1705.2927706815824</v>
      </c>
    </row>
    <row r="11" spans="1:12">
      <c r="A11" s="27" t="s">
        <v>9</v>
      </c>
      <c r="B11" s="95">
        <v>585.5</v>
      </c>
      <c r="C11" s="17">
        <v>654.79999999999995</v>
      </c>
      <c r="D11" s="96">
        <v>690.1</v>
      </c>
      <c r="E11" s="96">
        <v>677.9</v>
      </c>
      <c r="F11" s="96">
        <v>694.6</v>
      </c>
      <c r="G11" s="96">
        <v>715.33977829845776</v>
      </c>
      <c r="H11" s="96">
        <v>724.84438068014776</v>
      </c>
      <c r="I11" s="96">
        <v>722.12169293581337</v>
      </c>
      <c r="J11" s="96">
        <v>737.30337840284108</v>
      </c>
      <c r="K11" s="96">
        <v>750.45995574246331</v>
      </c>
      <c r="L11" s="103">
        <v>762.3138578181713</v>
      </c>
    </row>
    <row r="12" spans="1:12">
      <c r="A12" s="27" t="s">
        <v>10</v>
      </c>
      <c r="B12" s="95">
        <v>403.2</v>
      </c>
      <c r="C12" s="95">
        <v>573.79999999999995</v>
      </c>
      <c r="D12" s="96">
        <v>698.7</v>
      </c>
      <c r="E12" s="96">
        <v>735.9</v>
      </c>
      <c r="F12" s="96">
        <v>779.4</v>
      </c>
      <c r="G12" s="96">
        <v>834.5760296328998</v>
      </c>
      <c r="H12" s="96">
        <v>855.73673697857487</v>
      </c>
      <c r="I12" s="96">
        <v>878.4624731300222</v>
      </c>
      <c r="J12" s="96">
        <v>894.19231695635642</v>
      </c>
      <c r="K12" s="96">
        <v>915.61392882678797</v>
      </c>
      <c r="L12" s="103">
        <v>942.97891286341121</v>
      </c>
    </row>
    <row r="13" spans="1:12">
      <c r="A13" s="28"/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5"/>
    </row>
    <row r="14" spans="1:12">
      <c r="A14" s="29" t="s">
        <v>11</v>
      </c>
      <c r="B14" s="15">
        <v>734.2</v>
      </c>
      <c r="C14" s="15">
        <v>918.2</v>
      </c>
      <c r="D14" s="15">
        <v>1055.4252641999999</v>
      </c>
      <c r="E14" s="15">
        <v>1086.7</v>
      </c>
      <c r="F14" s="15">
        <v>1147.3</v>
      </c>
      <c r="G14" s="94">
        <v>1231.4189260101807</v>
      </c>
      <c r="H14" s="94">
        <v>1289.4890058711992</v>
      </c>
      <c r="I14" s="94">
        <v>1343.1353494702626</v>
      </c>
      <c r="J14" s="94">
        <v>1392.6768165241197</v>
      </c>
      <c r="K14" s="94">
        <v>1435.0418916169463</v>
      </c>
      <c r="L14" s="101">
        <v>1479.0315710049183</v>
      </c>
    </row>
    <row r="15" spans="1:12">
      <c r="A15" s="27" t="s">
        <v>12</v>
      </c>
      <c r="B15" s="95">
        <v>84.9</v>
      </c>
      <c r="C15" s="95">
        <v>112.2</v>
      </c>
      <c r="D15" s="17">
        <v>133.5</v>
      </c>
      <c r="E15" s="96">
        <v>139.4</v>
      </c>
      <c r="F15" s="96">
        <v>147.89951592661416</v>
      </c>
      <c r="G15" s="96">
        <v>165.92477463568625</v>
      </c>
      <c r="H15" s="96">
        <v>174.54590353259306</v>
      </c>
      <c r="I15" s="96">
        <v>181.58889277461367</v>
      </c>
      <c r="J15" s="96">
        <v>190.35700497053816</v>
      </c>
      <c r="K15" s="96">
        <v>196.6880422916899</v>
      </c>
      <c r="L15" s="103">
        <v>202.70471617454902</v>
      </c>
    </row>
    <row r="16" spans="1:12">
      <c r="A16" s="27" t="s">
        <v>13</v>
      </c>
      <c r="B16" s="95">
        <v>83</v>
      </c>
      <c r="C16" s="95">
        <v>111.5</v>
      </c>
      <c r="D16" s="17">
        <v>150</v>
      </c>
      <c r="E16" s="96">
        <v>162.4</v>
      </c>
      <c r="F16" s="96">
        <v>178.29973816640137</v>
      </c>
      <c r="G16" s="96">
        <v>206.34087018316438</v>
      </c>
      <c r="H16" s="96">
        <v>217.99577156717805</v>
      </c>
      <c r="I16" s="96">
        <v>227.85685414071312</v>
      </c>
      <c r="J16" s="96">
        <v>236.79978052275604</v>
      </c>
      <c r="K16" s="96">
        <v>244.66499021008485</v>
      </c>
      <c r="L16" s="103">
        <v>250.97560465535253</v>
      </c>
    </row>
    <row r="17" spans="1:18">
      <c r="A17" s="27" t="s">
        <v>14</v>
      </c>
      <c r="B17" s="95">
        <v>20.7</v>
      </c>
      <c r="C17" s="95">
        <v>35.9</v>
      </c>
      <c r="D17" s="17">
        <v>46.9</v>
      </c>
      <c r="E17" s="96">
        <v>52.4</v>
      </c>
      <c r="F17" s="96">
        <v>56.199656430006996</v>
      </c>
      <c r="G17" s="96">
        <v>57.319404426263119</v>
      </c>
      <c r="H17" s="96">
        <v>59.127606929935546</v>
      </c>
      <c r="I17" s="96">
        <v>61.781614422308195</v>
      </c>
      <c r="J17" s="96">
        <v>63.854428980481465</v>
      </c>
      <c r="K17" s="96">
        <v>64.474883626193161</v>
      </c>
      <c r="L17" s="103">
        <v>65.480250609137116</v>
      </c>
    </row>
    <row r="18" spans="1:18">
      <c r="A18" s="27" t="s">
        <v>15</v>
      </c>
      <c r="B18" s="95">
        <v>86.6</v>
      </c>
      <c r="C18" s="95">
        <v>125</v>
      </c>
      <c r="D18" s="17">
        <v>141</v>
      </c>
      <c r="E18" s="96">
        <v>145.30000000000001</v>
      </c>
      <c r="F18" s="96">
        <v>152.29991100319111</v>
      </c>
      <c r="G18" s="96">
        <v>152.93789609916513</v>
      </c>
      <c r="H18" s="96">
        <v>159.97459735168218</v>
      </c>
      <c r="I18" s="96">
        <v>165.84469343519569</v>
      </c>
      <c r="J18" s="96">
        <v>169.82343835913699</v>
      </c>
      <c r="K18" s="96">
        <v>168.67749206393006</v>
      </c>
      <c r="L18" s="103">
        <v>168.99599284877075</v>
      </c>
    </row>
    <row r="19" spans="1:18">
      <c r="A19" s="27" t="s">
        <v>16</v>
      </c>
      <c r="B19" s="95">
        <v>21.1</v>
      </c>
      <c r="C19" s="95">
        <v>27.3</v>
      </c>
      <c r="D19" s="17">
        <v>31.8</v>
      </c>
      <c r="E19" s="96">
        <v>33.200000000000003</v>
      </c>
      <c r="F19" s="96">
        <v>35.4</v>
      </c>
      <c r="G19" s="96">
        <v>42.358905551216317</v>
      </c>
      <c r="H19" s="96">
        <v>46.225522397229362</v>
      </c>
      <c r="I19" s="96">
        <v>48.7852761409397</v>
      </c>
      <c r="J19" s="96">
        <v>53.474694880790715</v>
      </c>
      <c r="K19" s="96">
        <v>62.444851590413009</v>
      </c>
      <c r="L19" s="103">
        <v>72.343151812641707</v>
      </c>
    </row>
    <row r="20" spans="1:18">
      <c r="A20" s="27" t="s">
        <v>17</v>
      </c>
      <c r="B20" s="95">
        <v>54.8</v>
      </c>
      <c r="C20" s="95">
        <v>72.400000000000006</v>
      </c>
      <c r="D20" s="17">
        <v>84.4</v>
      </c>
      <c r="E20" s="96">
        <v>88.7</v>
      </c>
      <c r="F20" s="96">
        <v>92.2</v>
      </c>
      <c r="G20" s="96">
        <v>108.18991550556429</v>
      </c>
      <c r="H20" s="96">
        <v>114.37554811920826</v>
      </c>
      <c r="I20" s="96">
        <v>121.7458960928555</v>
      </c>
      <c r="J20" s="96">
        <v>137.64335915829759</v>
      </c>
      <c r="K20" s="96">
        <v>165.96546957190699</v>
      </c>
      <c r="L20" s="103">
        <v>191.9958582486536</v>
      </c>
    </row>
    <row r="21" spans="1:18">
      <c r="A21" s="27" t="s">
        <v>18</v>
      </c>
      <c r="B21" s="95">
        <v>383.1</v>
      </c>
      <c r="C21" s="95">
        <v>433.7</v>
      </c>
      <c r="D21" s="17">
        <v>467.8</v>
      </c>
      <c r="E21" s="96">
        <v>465.3</v>
      </c>
      <c r="F21" s="96">
        <v>485</v>
      </c>
      <c r="G21" s="96">
        <v>498.42395497982039</v>
      </c>
      <c r="H21" s="96">
        <v>517.24290426201242</v>
      </c>
      <c r="I21" s="96">
        <v>535.53974809243437</v>
      </c>
      <c r="J21" s="96">
        <v>540.71594699473326</v>
      </c>
      <c r="K21" s="96">
        <v>532.16324250251569</v>
      </c>
      <c r="L21" s="103">
        <v>526.54659389749338</v>
      </c>
    </row>
    <row r="22" spans="1:18">
      <c r="A22" s="28"/>
      <c r="B22" s="104"/>
      <c r="C22" s="104"/>
      <c r="D22" s="104"/>
      <c r="E22" s="104"/>
      <c r="F22" s="16">
        <f t="shared" ref="F22:L22" si="0">F3+F10+F21+E17+E18</f>
        <v>5890.8</v>
      </c>
      <c r="G22" s="16">
        <f t="shared" si="0"/>
        <v>6335.0783303443768</v>
      </c>
      <c r="H22" s="16">
        <f t="shared" si="0"/>
        <v>6487.195934126561</v>
      </c>
      <c r="I22" s="16">
        <f t="shared" si="0"/>
        <v>6627.5381734842167</v>
      </c>
      <c r="J22" s="16">
        <f t="shared" si="0"/>
        <v>6817.2681679040625</v>
      </c>
      <c r="K22" s="16">
        <f t="shared" si="0"/>
        <v>6958.3149944113848</v>
      </c>
      <c r="L22" s="16">
        <f t="shared" si="0"/>
        <v>7119.5257402691986</v>
      </c>
    </row>
    <row r="23" spans="1:18">
      <c r="A23" s="29" t="s">
        <v>19</v>
      </c>
      <c r="B23" s="15">
        <v>2448.1</v>
      </c>
      <c r="C23" s="15">
        <v>2842.2</v>
      </c>
      <c r="D23" s="15">
        <v>3264.1959999999999</v>
      </c>
      <c r="E23" s="15">
        <v>3395.6</v>
      </c>
      <c r="F23" s="15">
        <v>3478.7</v>
      </c>
      <c r="G23" s="15">
        <v>3655.0835142420933</v>
      </c>
      <c r="H23" s="15">
        <v>3772.2643113369368</v>
      </c>
      <c r="I23" s="15">
        <v>3886.5632290203944</v>
      </c>
      <c r="J23" s="15">
        <v>3944.1626998127053</v>
      </c>
      <c r="K23" s="15">
        <v>3988.408255787871</v>
      </c>
      <c r="L23" s="89">
        <v>4047.3260917414555</v>
      </c>
      <c r="N23" s="119"/>
      <c r="O23" s="119"/>
      <c r="P23" s="119"/>
      <c r="Q23" s="119"/>
      <c r="R23" s="119"/>
    </row>
    <row r="24" spans="1:18">
      <c r="A24" s="27" t="s">
        <v>20</v>
      </c>
      <c r="B24" s="17">
        <v>397.9</v>
      </c>
      <c r="C24" s="17">
        <v>442.2</v>
      </c>
      <c r="D24" s="17">
        <v>456.7</v>
      </c>
      <c r="E24" s="17">
        <v>469.2</v>
      </c>
      <c r="F24" s="17">
        <v>468.9</v>
      </c>
      <c r="G24" s="96">
        <v>473.78233764389557</v>
      </c>
      <c r="H24" s="96">
        <v>486.59124670808711</v>
      </c>
      <c r="I24" s="96">
        <v>484.92820265863918</v>
      </c>
      <c r="J24" s="96">
        <v>479.60480324428022</v>
      </c>
      <c r="K24" s="96">
        <v>499.94636462776691</v>
      </c>
      <c r="L24" s="103">
        <v>507.33600414254636</v>
      </c>
      <c r="O24" s="70"/>
      <c r="P24" s="70"/>
      <c r="Q24" s="70"/>
      <c r="R24" s="70"/>
    </row>
    <row r="25" spans="1:18">
      <c r="A25" s="27" t="s">
        <v>21</v>
      </c>
      <c r="B25" s="17">
        <v>392</v>
      </c>
      <c r="C25" s="17">
        <v>391.6</v>
      </c>
      <c r="D25" s="17">
        <v>399.9</v>
      </c>
      <c r="E25" s="17">
        <v>366.1</v>
      </c>
      <c r="F25" s="17">
        <v>366.3</v>
      </c>
      <c r="G25" s="96">
        <v>408.49176946898137</v>
      </c>
      <c r="H25" s="96">
        <v>425.23314462661381</v>
      </c>
      <c r="I25" s="96">
        <v>429.12481800509948</v>
      </c>
      <c r="J25" s="96">
        <v>429.57962575939166</v>
      </c>
      <c r="K25" s="96">
        <v>459.38187130287201</v>
      </c>
      <c r="L25" s="103">
        <v>466.07193253490169</v>
      </c>
      <c r="O25" s="70"/>
      <c r="P25" s="70"/>
      <c r="Q25" s="70"/>
      <c r="R25" s="70"/>
    </row>
    <row r="26" spans="1:18">
      <c r="A26" s="27" t="s">
        <v>22</v>
      </c>
      <c r="B26" s="17">
        <v>267.3</v>
      </c>
      <c r="C26" s="17">
        <v>262.8</v>
      </c>
      <c r="D26" s="17">
        <v>294.8</v>
      </c>
      <c r="E26" s="17">
        <v>297.8</v>
      </c>
      <c r="F26" s="17">
        <v>290.60000000000002</v>
      </c>
      <c r="G26" s="96">
        <v>278.5419804358749</v>
      </c>
      <c r="H26" s="96">
        <v>291.72822650080315</v>
      </c>
      <c r="I26" s="96">
        <v>314.74035075604991</v>
      </c>
      <c r="J26" s="96">
        <v>326.46972881174605</v>
      </c>
      <c r="K26" s="96">
        <v>320.74141863285996</v>
      </c>
      <c r="L26" s="103">
        <v>325.48225410812222</v>
      </c>
      <c r="O26" s="70"/>
      <c r="P26" s="70"/>
      <c r="Q26" s="70"/>
      <c r="R26" s="70"/>
    </row>
    <row r="27" spans="1:18">
      <c r="A27" s="27" t="s">
        <v>23</v>
      </c>
      <c r="B27" s="17">
        <v>28.3</v>
      </c>
      <c r="C27" s="17">
        <v>42.6</v>
      </c>
      <c r="D27" s="17">
        <v>60.1</v>
      </c>
      <c r="E27" s="17">
        <v>67.900000000000006</v>
      </c>
      <c r="F27" s="17">
        <v>71.2</v>
      </c>
      <c r="G27" s="96">
        <v>71.301560816478244</v>
      </c>
      <c r="H27" s="96">
        <v>74.405557878982648</v>
      </c>
      <c r="I27" s="96">
        <v>77.868787687536951</v>
      </c>
      <c r="J27" s="96">
        <v>79.974706355852902</v>
      </c>
      <c r="K27" s="96">
        <v>79.446516669875393</v>
      </c>
      <c r="L27" s="103">
        <v>80.620804874435848</v>
      </c>
      <c r="O27" s="70"/>
      <c r="P27" s="70"/>
      <c r="Q27" s="70"/>
      <c r="R27" s="70"/>
    </row>
    <row r="28" spans="1:18">
      <c r="A28" s="27" t="s">
        <v>24</v>
      </c>
      <c r="B28" s="17">
        <v>132.1</v>
      </c>
      <c r="C28" s="17">
        <v>151.6</v>
      </c>
      <c r="D28" s="17">
        <v>175.5</v>
      </c>
      <c r="E28" s="17">
        <v>180.2</v>
      </c>
      <c r="F28" s="17">
        <v>194.7</v>
      </c>
      <c r="G28" s="96">
        <v>196.68053967687746</v>
      </c>
      <c r="H28" s="96">
        <v>203.7368325901495</v>
      </c>
      <c r="I28" s="96">
        <v>215.21802226034939</v>
      </c>
      <c r="J28" s="96">
        <v>219.67349648980627</v>
      </c>
      <c r="K28" s="96">
        <v>212.99589507014053</v>
      </c>
      <c r="L28" s="103">
        <v>216.1441585520999</v>
      </c>
      <c r="O28" s="70"/>
      <c r="P28" s="70"/>
      <c r="Q28" s="70"/>
      <c r="R28" s="70"/>
    </row>
    <row r="29" spans="1:18">
      <c r="A29" s="27" t="s">
        <v>25</v>
      </c>
      <c r="B29" s="17">
        <v>247.4</v>
      </c>
      <c r="C29" s="17">
        <v>307.60000000000002</v>
      </c>
      <c r="D29" s="17">
        <v>379.6</v>
      </c>
      <c r="E29" s="17">
        <v>401.2</v>
      </c>
      <c r="F29" s="17">
        <v>418.6</v>
      </c>
      <c r="G29" s="96">
        <v>441.22441306984092</v>
      </c>
      <c r="H29" s="96">
        <v>457.46765894437112</v>
      </c>
      <c r="I29" s="96">
        <v>461.44961561525946</v>
      </c>
      <c r="J29" s="96">
        <v>473.7034228947735</v>
      </c>
      <c r="K29" s="96">
        <v>478.37194361525354</v>
      </c>
      <c r="L29" s="103">
        <v>485.44269453457127</v>
      </c>
      <c r="O29" s="70"/>
      <c r="P29" s="70"/>
      <c r="Q29" s="70"/>
      <c r="R29" s="70"/>
    </row>
    <row r="30" spans="1:18">
      <c r="A30" s="27" t="s">
        <v>26</v>
      </c>
      <c r="B30" s="17">
        <v>169.6</v>
      </c>
      <c r="C30" s="17">
        <v>230.4</v>
      </c>
      <c r="D30" s="17">
        <v>290.2</v>
      </c>
      <c r="E30" s="17">
        <v>318.10000000000002</v>
      </c>
      <c r="F30" s="17">
        <v>328.1</v>
      </c>
      <c r="G30" s="96">
        <v>366.88382213816527</v>
      </c>
      <c r="H30" s="96">
        <v>376.65567708347902</v>
      </c>
      <c r="I30" s="96">
        <v>389.59031347243035</v>
      </c>
      <c r="J30" s="96">
        <v>393.50421845969322</v>
      </c>
      <c r="K30" s="96">
        <v>388.23473936824649</v>
      </c>
      <c r="L30" s="103">
        <v>393.97318447761688</v>
      </c>
      <c r="O30" s="70"/>
      <c r="P30" s="70"/>
      <c r="Q30" s="70"/>
      <c r="R30" s="70"/>
    </row>
    <row r="31" spans="1:18">
      <c r="A31" s="27" t="s">
        <v>27</v>
      </c>
      <c r="B31" s="17">
        <v>157.1</v>
      </c>
      <c r="C31" s="17">
        <v>209</v>
      </c>
      <c r="D31" s="17">
        <v>243.1</v>
      </c>
      <c r="E31" s="17">
        <v>261.3</v>
      </c>
      <c r="F31" s="17">
        <v>267.8</v>
      </c>
      <c r="G31" s="96">
        <v>286.50321936549551</v>
      </c>
      <c r="H31" s="96">
        <v>292.75481328854971</v>
      </c>
      <c r="I31" s="96">
        <v>294.31088687286336</v>
      </c>
      <c r="J31" s="96">
        <v>293.77229960235024</v>
      </c>
      <c r="K31" s="96">
        <v>311.95534654123526</v>
      </c>
      <c r="L31" s="103">
        <v>316.56631627468647</v>
      </c>
      <c r="O31" s="70"/>
      <c r="P31" s="70"/>
      <c r="Q31" s="70"/>
      <c r="R31" s="70"/>
    </row>
    <row r="32" spans="1:18">
      <c r="A32" s="27" t="s">
        <v>28</v>
      </c>
      <c r="B32" s="17">
        <v>69.099999999999994</v>
      </c>
      <c r="C32" s="17">
        <v>131.69999999999999</v>
      </c>
      <c r="D32" s="17">
        <v>192.8</v>
      </c>
      <c r="E32" s="17">
        <v>232.1</v>
      </c>
      <c r="F32" s="17">
        <v>250.2</v>
      </c>
      <c r="G32" s="96">
        <v>275.12125639886261</v>
      </c>
      <c r="H32" s="96">
        <v>283.6018114149129</v>
      </c>
      <c r="I32" s="96">
        <v>299.52607908915888</v>
      </c>
      <c r="J32" s="96">
        <v>308.10095089322311</v>
      </c>
      <c r="K32" s="96">
        <v>302.72385607705695</v>
      </c>
      <c r="L32" s="103">
        <v>307.19837640004937</v>
      </c>
      <c r="O32" s="70"/>
      <c r="P32" s="70"/>
      <c r="Q32" s="70"/>
      <c r="R32" s="70"/>
    </row>
    <row r="33" spans="1:18">
      <c r="A33" s="27" t="s">
        <v>29</v>
      </c>
      <c r="B33" s="17">
        <v>201.1</v>
      </c>
      <c r="C33" s="17">
        <v>215</v>
      </c>
      <c r="D33" s="17">
        <v>242.9</v>
      </c>
      <c r="E33" s="17">
        <v>236.3</v>
      </c>
      <c r="F33" s="17">
        <v>236.9</v>
      </c>
      <c r="G33" s="96">
        <v>238.19967340461773</v>
      </c>
      <c r="H33" s="96">
        <v>248.88930822931226</v>
      </c>
      <c r="I33" s="96">
        <v>259.09609447308816</v>
      </c>
      <c r="J33" s="96">
        <v>266.57312820541983</v>
      </c>
      <c r="K33" s="96">
        <v>270.69779962655048</v>
      </c>
      <c r="L33" s="103">
        <v>274.69894714599155</v>
      </c>
      <c r="O33" s="70"/>
      <c r="P33" s="70"/>
      <c r="Q33" s="70"/>
      <c r="R33" s="70"/>
    </row>
    <row r="34" spans="1:18">
      <c r="A34" s="27" t="s">
        <v>30</v>
      </c>
      <c r="B34" s="17">
        <v>83.4</v>
      </c>
      <c r="C34" s="17">
        <v>106.5</v>
      </c>
      <c r="D34" s="17">
        <v>141.5</v>
      </c>
      <c r="E34" s="17">
        <v>165.5</v>
      </c>
      <c r="F34" s="17">
        <v>175.4</v>
      </c>
      <c r="G34" s="96">
        <v>179.84549865688174</v>
      </c>
      <c r="H34" s="96">
        <v>179.85419075500579</v>
      </c>
      <c r="I34" s="96">
        <v>194.73457338894394</v>
      </c>
      <c r="J34" s="96">
        <v>198.814252545252</v>
      </c>
      <c r="K34" s="96">
        <v>186.43503401998768</v>
      </c>
      <c r="L34" s="103">
        <v>189.19070501153305</v>
      </c>
      <c r="O34" s="70"/>
      <c r="P34" s="70"/>
      <c r="Q34" s="70"/>
      <c r="R34" s="70"/>
    </row>
    <row r="35" spans="1:18">
      <c r="A35" s="27" t="s">
        <v>31</v>
      </c>
      <c r="B35" s="17">
        <v>30.3</v>
      </c>
      <c r="C35" s="17">
        <v>54.8</v>
      </c>
      <c r="D35" s="17">
        <v>70.5</v>
      </c>
      <c r="E35" s="17">
        <v>79.5</v>
      </c>
      <c r="F35" s="17">
        <v>83.1</v>
      </c>
      <c r="G35" s="96">
        <v>84.82971532353227</v>
      </c>
      <c r="H35" s="96">
        <v>88.748447472400528</v>
      </c>
      <c r="I35" s="96">
        <v>95.638394943275657</v>
      </c>
      <c r="J35" s="96">
        <v>98.447402113148343</v>
      </c>
      <c r="K35" s="96">
        <v>95.277880275145534</v>
      </c>
      <c r="L35" s="103">
        <v>96.68616972133411</v>
      </c>
      <c r="O35" s="70"/>
      <c r="P35" s="70"/>
      <c r="Q35" s="70"/>
      <c r="R35" s="70"/>
    </row>
    <row r="36" spans="1:18">
      <c r="A36" s="27" t="s">
        <v>32</v>
      </c>
      <c r="B36" s="17">
        <v>242.3</v>
      </c>
      <c r="C36" s="17">
        <v>256.89999999999998</v>
      </c>
      <c r="D36" s="17">
        <v>268.60000000000002</v>
      </c>
      <c r="E36" s="17">
        <v>264.7</v>
      </c>
      <c r="F36" s="17">
        <v>267.3</v>
      </c>
      <c r="G36" s="96">
        <v>295.16104544209389</v>
      </c>
      <c r="H36" s="96">
        <v>302.21163207809008</v>
      </c>
      <c r="I36" s="96">
        <v>307.92989340379177</v>
      </c>
      <c r="J36" s="96">
        <v>311.45467164111659</v>
      </c>
      <c r="K36" s="96">
        <v>318.3596468584206</v>
      </c>
      <c r="L36" s="103">
        <v>323.06527768761509</v>
      </c>
      <c r="O36" s="70"/>
      <c r="P36" s="70"/>
      <c r="Q36" s="70"/>
      <c r="R36" s="70"/>
    </row>
    <row r="37" spans="1:18">
      <c r="A37" s="27" t="s">
        <v>33</v>
      </c>
      <c r="B37" s="17">
        <v>30.2</v>
      </c>
      <c r="C37" s="17">
        <v>39.4</v>
      </c>
      <c r="D37" s="17">
        <v>47.9</v>
      </c>
      <c r="E37" s="17">
        <v>55.7</v>
      </c>
      <c r="F37" s="17">
        <v>59.6</v>
      </c>
      <c r="G37" s="96">
        <v>58.506086374935457</v>
      </c>
      <c r="H37" s="96">
        <v>60.404091228581819</v>
      </c>
      <c r="I37" s="96">
        <v>62.484479575872435</v>
      </c>
      <c r="J37" s="96">
        <v>64.560509804981805</v>
      </c>
      <c r="K37" s="96">
        <v>63.844007934440434</v>
      </c>
      <c r="L37" s="103">
        <v>64.787677570213219</v>
      </c>
      <c r="O37" s="70"/>
      <c r="P37" s="70"/>
      <c r="Q37" s="70"/>
      <c r="R37" s="70"/>
    </row>
    <row r="38" spans="1:18">
      <c r="A38" s="28"/>
      <c r="B38" s="104"/>
      <c r="C38" s="104"/>
      <c r="D38" s="104"/>
      <c r="E38" s="104"/>
      <c r="F38" s="104"/>
      <c r="G38" s="104"/>
      <c r="H38" s="104"/>
      <c r="I38" s="104"/>
      <c r="J38" s="104"/>
      <c r="K38" s="104"/>
      <c r="L38" s="105"/>
    </row>
    <row r="39" spans="1:18">
      <c r="A39" s="29" t="s">
        <v>34</v>
      </c>
      <c r="B39" s="15">
        <v>723.9</v>
      </c>
      <c r="C39" s="15">
        <v>859.8</v>
      </c>
      <c r="D39" s="15">
        <v>985.81299999999999</v>
      </c>
      <c r="E39" s="15">
        <v>994.6</v>
      </c>
      <c r="F39" s="15">
        <v>995.3</v>
      </c>
      <c r="G39" s="15">
        <v>1067.6770695373118</v>
      </c>
      <c r="H39" s="15">
        <v>1105.9077190297323</v>
      </c>
      <c r="I39" s="15">
        <v>1135.639647407952</v>
      </c>
      <c r="J39" s="15">
        <v>1154.8975285250112</v>
      </c>
      <c r="K39" s="15">
        <v>1180.8134433405828</v>
      </c>
      <c r="L39" s="89">
        <v>1228.8129644375924</v>
      </c>
    </row>
    <row r="40" spans="1:18">
      <c r="A40" s="27" t="s">
        <v>35</v>
      </c>
      <c r="B40" s="95">
        <v>340.1</v>
      </c>
      <c r="C40" s="95">
        <v>404.7</v>
      </c>
      <c r="D40" s="17">
        <v>455</v>
      </c>
      <c r="E40" s="96">
        <v>462.3</v>
      </c>
      <c r="F40" s="96">
        <v>457.6</v>
      </c>
      <c r="G40" s="17">
        <v>495.11593516551102</v>
      </c>
      <c r="H40" s="17">
        <v>512.0644100270265</v>
      </c>
      <c r="I40" s="17">
        <v>530.72415876370246</v>
      </c>
      <c r="J40" s="17">
        <v>540.75685682527728</v>
      </c>
      <c r="K40" s="17">
        <v>544.52163410051185</v>
      </c>
      <c r="L40" s="90">
        <v>564.83510392398216</v>
      </c>
    </row>
    <row r="41" spans="1:18">
      <c r="A41" s="27" t="s">
        <v>36</v>
      </c>
      <c r="B41" s="95">
        <v>62.2</v>
      </c>
      <c r="C41" s="95">
        <v>79.5</v>
      </c>
      <c r="D41" s="17">
        <v>98.3</v>
      </c>
      <c r="E41" s="96">
        <v>103</v>
      </c>
      <c r="F41" s="96">
        <v>103.5</v>
      </c>
      <c r="G41" s="17">
        <v>101.86302657255828</v>
      </c>
      <c r="H41" s="17">
        <v>105.57187298487271</v>
      </c>
      <c r="I41" s="17">
        <v>107.76502366106899</v>
      </c>
      <c r="J41" s="17">
        <v>112.90246608899916</v>
      </c>
      <c r="K41" s="17">
        <v>114.20458109277038</v>
      </c>
      <c r="L41" s="90">
        <v>119.52397643765067</v>
      </c>
    </row>
    <row r="42" spans="1:18">
      <c r="A42" s="27" t="s">
        <v>37</v>
      </c>
      <c r="B42" s="95">
        <v>321.60000000000002</v>
      </c>
      <c r="C42" s="95">
        <v>375.5</v>
      </c>
      <c r="D42" s="17">
        <v>432.5</v>
      </c>
      <c r="E42" s="96">
        <v>429.3</v>
      </c>
      <c r="F42" s="96">
        <v>434.2</v>
      </c>
      <c r="G42" s="17">
        <v>470.73096710288587</v>
      </c>
      <c r="H42" s="17">
        <v>488.26546273540663</v>
      </c>
      <c r="I42" s="17">
        <v>497.06848343059346</v>
      </c>
      <c r="J42" s="17">
        <v>501.28051977624665</v>
      </c>
      <c r="K42" s="17">
        <v>522.09516718043835</v>
      </c>
      <c r="L42" s="90">
        <v>544.40086103013721</v>
      </c>
    </row>
    <row r="43" spans="1:18">
      <c r="A43" s="28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91"/>
    </row>
    <row r="44" spans="1:18" ht="13.5" thickBot="1">
      <c r="A44" s="30" t="s">
        <v>38</v>
      </c>
      <c r="B44" s="31">
        <v>8225.7000000000007</v>
      </c>
      <c r="C44" s="31">
        <v>9010.1</v>
      </c>
      <c r="D44" s="31">
        <v>10273.979264200001</v>
      </c>
      <c r="E44" s="31">
        <v>10556.8</v>
      </c>
      <c r="F44" s="31">
        <v>10829.4</v>
      </c>
      <c r="G44" s="31">
        <v>11582.334317720944</v>
      </c>
      <c r="H44" s="31">
        <v>11927.356765576988</v>
      </c>
      <c r="I44" s="31">
        <v>12238.234447008774</v>
      </c>
      <c r="J44" s="31">
        <v>12540.662957913662</v>
      </c>
      <c r="K44" s="31">
        <v>12796.737475314652</v>
      </c>
      <c r="L44" s="31">
        <v>13114.997397865547</v>
      </c>
    </row>
    <row r="45" spans="1:18" ht="15.75" customHeight="1">
      <c r="A45" s="42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</row>
    <row r="46" spans="1:18" ht="15.75" customHeight="1">
      <c r="A46" s="42"/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</row>
    <row r="47" spans="1:18">
      <c r="A47" s="42"/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</row>
    <row r="48" spans="1:18" ht="13.5" thickBot="1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</row>
    <row r="49" spans="1:14" s="40" customFormat="1">
      <c r="A49" s="24" t="s">
        <v>51</v>
      </c>
      <c r="B49" s="132" t="s">
        <v>64</v>
      </c>
      <c r="C49" s="142"/>
      <c r="D49" s="142"/>
      <c r="E49" s="142"/>
      <c r="F49" s="142"/>
      <c r="G49" s="142"/>
      <c r="H49" s="142"/>
      <c r="I49" s="142"/>
      <c r="J49" s="142"/>
      <c r="K49" s="142"/>
      <c r="L49" s="143"/>
      <c r="N49" s="70"/>
    </row>
    <row r="50" spans="1:14" s="40" customFormat="1">
      <c r="A50" s="25" t="s">
        <v>1</v>
      </c>
      <c r="B50" s="6" t="s">
        <v>53</v>
      </c>
      <c r="C50" s="6" t="s">
        <v>54</v>
      </c>
      <c r="D50" s="2" t="s">
        <v>55</v>
      </c>
      <c r="E50" s="2" t="s">
        <v>56</v>
      </c>
      <c r="F50" s="2" t="s">
        <v>57</v>
      </c>
      <c r="G50" s="2" t="s">
        <v>58</v>
      </c>
      <c r="H50" s="2" t="s">
        <v>59</v>
      </c>
      <c r="I50" s="2" t="s">
        <v>60</v>
      </c>
      <c r="J50" s="2" t="s">
        <v>82</v>
      </c>
      <c r="K50" s="2" t="s">
        <v>61</v>
      </c>
      <c r="L50" s="33" t="s">
        <v>62</v>
      </c>
      <c r="N50" s="70"/>
    </row>
    <row r="51" spans="1:14" s="40" customFormat="1">
      <c r="A51" s="29" t="s">
        <v>2</v>
      </c>
      <c r="B51" s="15">
        <f>C3-B3</f>
        <v>-169.5</v>
      </c>
      <c r="C51" s="15">
        <f t="shared" ref="C51:J51" si="1">D3-C3</f>
        <v>418.46299999999974</v>
      </c>
      <c r="D51" s="15">
        <f t="shared" si="1"/>
        <v>86.23700000000008</v>
      </c>
      <c r="E51" s="15">
        <f>F3-E3</f>
        <v>68</v>
      </c>
      <c r="F51" s="15">
        <f>G3-F3</f>
        <v>344.23900000000003</v>
      </c>
      <c r="G51" s="15">
        <f t="shared" si="1"/>
        <v>100.87561168039838</v>
      </c>
      <c r="H51" s="15">
        <f t="shared" si="1"/>
        <v>93.197443363930688</v>
      </c>
      <c r="I51" s="15">
        <f t="shared" si="1"/>
        <v>145.1181626482994</v>
      </c>
      <c r="J51" s="15">
        <f t="shared" si="1"/>
        <v>108.96978230737113</v>
      </c>
      <c r="K51" s="15">
        <f>L3-K3</f>
        <v>128.13400000000001</v>
      </c>
      <c r="L51" s="89">
        <f>L3-F3</f>
        <v>920.53399999999965</v>
      </c>
      <c r="N51" s="70"/>
    </row>
    <row r="52" spans="1:14" s="40" customFormat="1">
      <c r="A52" s="27" t="s">
        <v>3</v>
      </c>
      <c r="B52" s="17">
        <f t="shared" ref="B52:K67" si="2">C4-B4</f>
        <v>-108.5</v>
      </c>
      <c r="C52" s="17">
        <f t="shared" si="2"/>
        <v>57.800000000000011</v>
      </c>
      <c r="D52" s="17">
        <f t="shared" si="2"/>
        <v>-15.099999999999966</v>
      </c>
      <c r="E52" s="17">
        <f t="shared" si="2"/>
        <v>17</v>
      </c>
      <c r="F52" s="96">
        <f t="shared" si="2"/>
        <v>119.33299999999997</v>
      </c>
      <c r="G52" s="96">
        <f t="shared" si="2"/>
        <v>21.02800000000002</v>
      </c>
      <c r="H52" s="96">
        <f t="shared" si="2"/>
        <v>21.548999999999978</v>
      </c>
      <c r="I52" s="17">
        <f t="shared" si="2"/>
        <v>21.851999999999975</v>
      </c>
      <c r="J52" s="17">
        <f t="shared" si="2"/>
        <v>13.724000000000046</v>
      </c>
      <c r="K52" s="17">
        <f t="shared" si="2"/>
        <v>14.369000000000028</v>
      </c>
      <c r="L52" s="90">
        <f>L4-F4</f>
        <v>211.85500000000002</v>
      </c>
      <c r="N52" s="70"/>
    </row>
    <row r="53" spans="1:14" s="40" customFormat="1">
      <c r="A53" s="27" t="s">
        <v>4</v>
      </c>
      <c r="B53" s="17">
        <f t="shared" si="2"/>
        <v>-110.10000000000002</v>
      </c>
      <c r="C53" s="17">
        <f t="shared" si="2"/>
        <v>133.70000000000005</v>
      </c>
      <c r="D53" s="17">
        <f t="shared" si="2"/>
        <v>6.5999999999999091</v>
      </c>
      <c r="E53" s="17">
        <f t="shared" si="2"/>
        <v>10.100000000000136</v>
      </c>
      <c r="F53" s="96">
        <f t="shared" si="2"/>
        <v>161.11599999999999</v>
      </c>
      <c r="G53" s="96">
        <f t="shared" si="2"/>
        <v>38.815000000000055</v>
      </c>
      <c r="H53" s="96">
        <f t="shared" si="2"/>
        <v>41.327999999999975</v>
      </c>
      <c r="I53" s="17">
        <f t="shared" si="2"/>
        <v>56.640999999999849</v>
      </c>
      <c r="J53" s="17">
        <f t="shared" si="2"/>
        <v>26.27800000000002</v>
      </c>
      <c r="K53" s="17">
        <f t="shared" si="2"/>
        <v>20.393000000000029</v>
      </c>
      <c r="L53" s="90">
        <f t="shared" ref="L53:L90" si="3">L5-F5</f>
        <v>344.57099999999991</v>
      </c>
      <c r="N53" s="70"/>
    </row>
    <row r="54" spans="1:14" s="40" customFormat="1">
      <c r="A54" s="27" t="s">
        <v>5</v>
      </c>
      <c r="B54" s="17">
        <f t="shared" si="2"/>
        <v>12.399999999999977</v>
      </c>
      <c r="C54" s="17">
        <f t="shared" si="2"/>
        <v>83.100000000000023</v>
      </c>
      <c r="D54" s="17">
        <f t="shared" si="2"/>
        <v>18.099999999999909</v>
      </c>
      <c r="E54" s="17">
        <f t="shared" si="2"/>
        <v>20</v>
      </c>
      <c r="F54" s="96">
        <f t="shared" si="2"/>
        <v>2.00100000000009</v>
      </c>
      <c r="G54" s="96">
        <f t="shared" si="2"/>
        <v>1.25</v>
      </c>
      <c r="H54" s="96">
        <f t="shared" si="2"/>
        <v>1.8179999999999836</v>
      </c>
      <c r="I54" s="17">
        <f t="shared" si="2"/>
        <v>17.959999999999923</v>
      </c>
      <c r="J54" s="17">
        <f t="shared" si="2"/>
        <v>21.482000000000085</v>
      </c>
      <c r="K54" s="17">
        <f t="shared" si="2"/>
        <v>19.858999999999924</v>
      </c>
      <c r="L54" s="90">
        <f t="shared" si="3"/>
        <v>64.37</v>
      </c>
      <c r="N54" s="70"/>
    </row>
    <row r="55" spans="1:14" s="40" customFormat="1">
      <c r="A55" s="27" t="s">
        <v>6</v>
      </c>
      <c r="B55" s="17">
        <f t="shared" si="2"/>
        <v>-1.5</v>
      </c>
      <c r="C55" s="17">
        <f t="shared" si="2"/>
        <v>108.30000000000007</v>
      </c>
      <c r="D55" s="17">
        <f t="shared" si="2"/>
        <v>48.599999999999909</v>
      </c>
      <c r="E55" s="17">
        <f t="shared" si="2"/>
        <v>10.299999999999955</v>
      </c>
      <c r="F55" s="17">
        <f t="shared" si="2"/>
        <v>42.851000000000113</v>
      </c>
      <c r="G55" s="17">
        <f t="shared" si="2"/>
        <v>25.114000000000033</v>
      </c>
      <c r="H55" s="17">
        <f t="shared" si="2"/>
        <v>20.527000000000044</v>
      </c>
      <c r="I55" s="17">
        <f t="shared" si="2"/>
        <v>41.81899999999996</v>
      </c>
      <c r="J55" s="17">
        <f t="shared" si="2"/>
        <v>45.226999999999862</v>
      </c>
      <c r="K55" s="17">
        <f t="shared" si="2"/>
        <v>70.269000000000005</v>
      </c>
      <c r="L55" s="90">
        <f t="shared" si="3"/>
        <v>245.80700000000002</v>
      </c>
      <c r="N55" s="70"/>
    </row>
    <row r="56" spans="1:14" s="40" customFormat="1">
      <c r="A56" s="27" t="s">
        <v>7</v>
      </c>
      <c r="B56" s="17">
        <f t="shared" si="2"/>
        <v>38.299999999999997</v>
      </c>
      <c r="C56" s="17">
        <f t="shared" si="2"/>
        <v>35.599999999999994</v>
      </c>
      <c r="D56" s="17">
        <f t="shared" si="2"/>
        <v>28</v>
      </c>
      <c r="E56" s="17">
        <f t="shared" si="2"/>
        <v>10.600000000000023</v>
      </c>
      <c r="F56" s="17">
        <f t="shared" si="2"/>
        <v>18.938463852110431</v>
      </c>
      <c r="G56" s="17">
        <f t="shared" si="2"/>
        <v>14.633536147889572</v>
      </c>
      <c r="H56" s="17">
        <f t="shared" si="2"/>
        <v>7.9660000000000082</v>
      </c>
      <c r="I56" s="17">
        <f t="shared" si="2"/>
        <v>6.84699999999998</v>
      </c>
      <c r="J56" s="17">
        <f t="shared" si="2"/>
        <v>2.3159999999999741</v>
      </c>
      <c r="K56" s="17">
        <f t="shared" si="2"/>
        <v>3.2300000000000182</v>
      </c>
      <c r="L56" s="90">
        <f t="shared" si="3"/>
        <v>53.930999999999983</v>
      </c>
      <c r="N56" s="70"/>
    </row>
    <row r="57" spans="1:14" s="40" customFormat="1">
      <c r="A57" s="32"/>
      <c r="B57" s="87"/>
      <c r="C57" s="87"/>
      <c r="D57" s="87"/>
      <c r="E57" s="88"/>
      <c r="F57" s="87"/>
      <c r="G57" s="87"/>
      <c r="H57" s="87"/>
      <c r="I57" s="87"/>
      <c r="J57" s="87"/>
      <c r="K57" s="87"/>
      <c r="L57" s="91"/>
      <c r="N57" s="70"/>
    </row>
    <row r="58" spans="1:14" s="40" customFormat="1">
      <c r="A58" s="29" t="s">
        <v>8</v>
      </c>
      <c r="B58" s="15">
        <f t="shared" si="2"/>
        <v>239.89999999999986</v>
      </c>
      <c r="C58" s="15">
        <f t="shared" si="2"/>
        <v>160.18200000000002</v>
      </c>
      <c r="D58" s="15">
        <f t="shared" si="2"/>
        <v>25.118000000000166</v>
      </c>
      <c r="E58" s="15">
        <f t="shared" si="2"/>
        <v>60.199999999999818</v>
      </c>
      <c r="F58" s="15">
        <f t="shared" si="2"/>
        <v>75.81580793135754</v>
      </c>
      <c r="G58" s="15">
        <f t="shared" si="2"/>
        <v>30.665309727365184</v>
      </c>
      <c r="H58" s="15">
        <f t="shared" si="2"/>
        <v>20.003048407112828</v>
      </c>
      <c r="I58" s="15">
        <f t="shared" si="2"/>
        <v>30.911529293362037</v>
      </c>
      <c r="J58" s="15">
        <f t="shared" si="2"/>
        <v>34.578189210053779</v>
      </c>
      <c r="K58" s="15">
        <f t="shared" si="2"/>
        <v>39.21888611233112</v>
      </c>
      <c r="L58" s="89">
        <f t="shared" si="3"/>
        <v>231.19277068158249</v>
      </c>
      <c r="N58" s="70"/>
    </row>
    <row r="59" spans="1:14" s="40" customFormat="1">
      <c r="A59" s="27" t="s">
        <v>9</v>
      </c>
      <c r="B59" s="17">
        <f t="shared" si="2"/>
        <v>69.299999999999955</v>
      </c>
      <c r="C59" s="17">
        <f t="shared" si="2"/>
        <v>35.300000000000068</v>
      </c>
      <c r="D59" s="17">
        <f t="shared" si="2"/>
        <v>-12.200000000000045</v>
      </c>
      <c r="E59" s="17">
        <f t="shared" si="2"/>
        <v>16.700000000000045</v>
      </c>
      <c r="F59" s="17">
        <f t="shared" si="2"/>
        <v>20.739778298457736</v>
      </c>
      <c r="G59" s="17">
        <f t="shared" si="2"/>
        <v>9.504602381690006</v>
      </c>
      <c r="H59" s="17">
        <f t="shared" si="2"/>
        <v>-2.7226877443343938</v>
      </c>
      <c r="I59" s="17">
        <f t="shared" si="2"/>
        <v>15.181685467027705</v>
      </c>
      <c r="J59" s="17">
        <f t="shared" si="2"/>
        <v>13.156577339622231</v>
      </c>
      <c r="K59" s="17">
        <f t="shared" si="2"/>
        <v>11.853902075707992</v>
      </c>
      <c r="L59" s="90">
        <f t="shared" si="3"/>
        <v>67.713857818171277</v>
      </c>
      <c r="N59" s="70"/>
    </row>
    <row r="60" spans="1:14" s="40" customFormat="1">
      <c r="A60" s="27" t="s">
        <v>10</v>
      </c>
      <c r="B60" s="17">
        <f t="shared" si="2"/>
        <v>170.59999999999997</v>
      </c>
      <c r="C60" s="17">
        <f t="shared" si="2"/>
        <v>124.90000000000009</v>
      </c>
      <c r="D60" s="17">
        <f t="shared" si="2"/>
        <v>37.199999999999932</v>
      </c>
      <c r="E60" s="17">
        <f t="shared" si="2"/>
        <v>43.5</v>
      </c>
      <c r="F60" s="17">
        <f t="shared" si="2"/>
        <v>55.176029632899827</v>
      </c>
      <c r="G60" s="17">
        <f t="shared" si="2"/>
        <v>21.160707345675064</v>
      </c>
      <c r="H60" s="17">
        <f t="shared" si="2"/>
        <v>22.725736151447336</v>
      </c>
      <c r="I60" s="17">
        <f t="shared" si="2"/>
        <v>15.729843826334218</v>
      </c>
      <c r="J60" s="17">
        <f t="shared" si="2"/>
        <v>21.421611870431548</v>
      </c>
      <c r="K60" s="17">
        <f t="shared" si="2"/>
        <v>27.364984036623241</v>
      </c>
      <c r="L60" s="90">
        <f t="shared" si="3"/>
        <v>163.57891286341123</v>
      </c>
      <c r="N60" s="70"/>
    </row>
    <row r="61" spans="1:14" s="40" customFormat="1">
      <c r="A61" s="32"/>
      <c r="B61" s="87"/>
      <c r="C61" s="87"/>
      <c r="D61" s="87"/>
      <c r="E61" s="88"/>
      <c r="F61" s="87"/>
      <c r="G61" s="87"/>
      <c r="H61" s="87"/>
      <c r="I61" s="87"/>
      <c r="J61" s="87"/>
      <c r="K61" s="87"/>
      <c r="L61" s="91"/>
      <c r="N61" s="70"/>
    </row>
    <row r="62" spans="1:14" s="40" customFormat="1">
      <c r="A62" s="29" t="s">
        <v>11</v>
      </c>
      <c r="B62" s="15">
        <f t="shared" si="2"/>
        <v>184</v>
      </c>
      <c r="C62" s="15">
        <f t="shared" si="2"/>
        <v>137.22526419999986</v>
      </c>
      <c r="D62" s="15">
        <f t="shared" si="2"/>
        <v>31.274735800000144</v>
      </c>
      <c r="E62" s="15">
        <f t="shared" si="2"/>
        <v>60.599999999999909</v>
      </c>
      <c r="F62" s="15">
        <f t="shared" si="2"/>
        <v>84.118926010180758</v>
      </c>
      <c r="G62" s="15">
        <f t="shared" si="2"/>
        <v>58.070079861018485</v>
      </c>
      <c r="H62" s="15">
        <f t="shared" si="2"/>
        <v>53.646343599063357</v>
      </c>
      <c r="I62" s="15">
        <f t="shared" si="2"/>
        <v>49.541467053857104</v>
      </c>
      <c r="J62" s="15">
        <f t="shared" si="2"/>
        <v>42.365075092826601</v>
      </c>
      <c r="K62" s="15">
        <f t="shared" si="2"/>
        <v>43.989679387972046</v>
      </c>
      <c r="L62" s="89">
        <f t="shared" si="3"/>
        <v>331.73157100491835</v>
      </c>
      <c r="N62" s="70"/>
    </row>
    <row r="63" spans="1:14" s="40" customFormat="1">
      <c r="A63" s="27" t="s">
        <v>12</v>
      </c>
      <c r="B63" s="17">
        <f t="shared" si="2"/>
        <v>27.299999999999997</v>
      </c>
      <c r="C63" s="17">
        <f t="shared" si="2"/>
        <v>21.299999999999997</v>
      </c>
      <c r="D63" s="17">
        <f t="shared" si="2"/>
        <v>5.9000000000000057</v>
      </c>
      <c r="E63" s="17">
        <f t="shared" si="2"/>
        <v>8.4995159266141513</v>
      </c>
      <c r="F63" s="17">
        <f t="shared" si="2"/>
        <v>18.025258709072091</v>
      </c>
      <c r="G63" s="17">
        <f t="shared" si="2"/>
        <v>8.6211288969068107</v>
      </c>
      <c r="H63" s="17">
        <f t="shared" si="2"/>
        <v>7.0429892420206102</v>
      </c>
      <c r="I63" s="17">
        <f t="shared" si="2"/>
        <v>8.7681121959244877</v>
      </c>
      <c r="J63" s="17">
        <f t="shared" si="2"/>
        <v>6.3310373211517401</v>
      </c>
      <c r="K63" s="17">
        <f t="shared" si="2"/>
        <v>6.0166738828591235</v>
      </c>
      <c r="L63" s="90">
        <f t="shared" si="3"/>
        <v>54.805200247934863</v>
      </c>
      <c r="N63" s="70"/>
    </row>
    <row r="64" spans="1:14" s="40" customFormat="1">
      <c r="A64" s="27" t="s">
        <v>13</v>
      </c>
      <c r="B64" s="17">
        <f t="shared" si="2"/>
        <v>28.5</v>
      </c>
      <c r="C64" s="17">
        <f t="shared" si="2"/>
        <v>38.5</v>
      </c>
      <c r="D64" s="17">
        <f t="shared" si="2"/>
        <v>12.400000000000006</v>
      </c>
      <c r="E64" s="17">
        <f t="shared" si="2"/>
        <v>15.899738166401363</v>
      </c>
      <c r="F64" s="17">
        <f t="shared" si="2"/>
        <v>28.041132016763015</v>
      </c>
      <c r="G64" s="17">
        <f t="shared" si="2"/>
        <v>11.654901384013669</v>
      </c>
      <c r="H64" s="17">
        <f t="shared" si="2"/>
        <v>9.8610825735350716</v>
      </c>
      <c r="I64" s="17">
        <f t="shared" si="2"/>
        <v>8.9429263820429128</v>
      </c>
      <c r="J64" s="17">
        <f t="shared" si="2"/>
        <v>7.8652096873288144</v>
      </c>
      <c r="K64" s="17">
        <f t="shared" si="2"/>
        <v>6.3106144452676745</v>
      </c>
      <c r="L64" s="90">
        <f t="shared" si="3"/>
        <v>72.675866488951158</v>
      </c>
      <c r="N64" s="70"/>
    </row>
    <row r="65" spans="1:14" s="40" customFormat="1">
      <c r="A65" s="27" t="s">
        <v>14</v>
      </c>
      <c r="B65" s="17">
        <f t="shared" si="2"/>
        <v>15.2</v>
      </c>
      <c r="C65" s="17">
        <f t="shared" si="2"/>
        <v>11</v>
      </c>
      <c r="D65" s="17">
        <f t="shared" si="2"/>
        <v>5.5</v>
      </c>
      <c r="E65" s="17">
        <f t="shared" si="2"/>
        <v>3.7996564300069977</v>
      </c>
      <c r="F65" s="17">
        <f t="shared" si="2"/>
        <v>1.1197479962561232</v>
      </c>
      <c r="G65" s="17">
        <f t="shared" si="2"/>
        <v>1.8082025036724261</v>
      </c>
      <c r="H65" s="17">
        <f t="shared" si="2"/>
        <v>2.6540074923726493</v>
      </c>
      <c r="I65" s="17">
        <f t="shared" si="2"/>
        <v>2.0728145581732704</v>
      </c>
      <c r="J65" s="17">
        <f t="shared" si="2"/>
        <v>0.62045464571169617</v>
      </c>
      <c r="K65" s="17">
        <f t="shared" si="2"/>
        <v>1.0053669829439542</v>
      </c>
      <c r="L65" s="90">
        <f t="shared" si="3"/>
        <v>9.2805941791301194</v>
      </c>
      <c r="N65" s="70"/>
    </row>
    <row r="66" spans="1:14" s="40" customFormat="1">
      <c r="A66" s="27" t="s">
        <v>15</v>
      </c>
      <c r="B66" s="17">
        <f t="shared" si="2"/>
        <v>38.400000000000006</v>
      </c>
      <c r="C66" s="17">
        <f t="shared" si="2"/>
        <v>16</v>
      </c>
      <c r="D66" s="17">
        <f t="shared" si="2"/>
        <v>4.3000000000000114</v>
      </c>
      <c r="E66" s="17">
        <f t="shared" si="2"/>
        <v>6.9999110031911016</v>
      </c>
      <c r="F66" s="17">
        <f t="shared" si="2"/>
        <v>0.63798509597401676</v>
      </c>
      <c r="G66" s="17">
        <f t="shared" si="2"/>
        <v>7.036701252517048</v>
      </c>
      <c r="H66" s="17">
        <f t="shared" si="2"/>
        <v>5.8700960835135163</v>
      </c>
      <c r="I66" s="17">
        <f t="shared" si="2"/>
        <v>3.9787449239412922</v>
      </c>
      <c r="J66" s="17">
        <f t="shared" si="2"/>
        <v>-1.1459462952069259</v>
      </c>
      <c r="K66" s="17">
        <f t="shared" si="2"/>
        <v>0.318500784840694</v>
      </c>
      <c r="L66" s="90">
        <f t="shared" si="3"/>
        <v>16.696081845579641</v>
      </c>
      <c r="N66" s="70"/>
    </row>
    <row r="67" spans="1:14" s="40" customFormat="1">
      <c r="A67" s="27" t="s">
        <v>16</v>
      </c>
      <c r="B67" s="17">
        <f t="shared" si="2"/>
        <v>6.1999999999999993</v>
      </c>
      <c r="C67" s="17">
        <f t="shared" si="2"/>
        <v>4.5</v>
      </c>
      <c r="D67" s="17">
        <f t="shared" si="2"/>
        <v>1.4000000000000021</v>
      </c>
      <c r="E67" s="17">
        <f t="shared" si="2"/>
        <v>2.1999999999999957</v>
      </c>
      <c r="F67" s="17">
        <f t="shared" si="2"/>
        <v>6.9589055512163185</v>
      </c>
      <c r="G67" s="17">
        <f t="shared" si="2"/>
        <v>3.866616846013045</v>
      </c>
      <c r="H67" s="17">
        <f t="shared" si="2"/>
        <v>2.5597537437103384</v>
      </c>
      <c r="I67" s="17">
        <f t="shared" si="2"/>
        <v>4.6894187398510141</v>
      </c>
      <c r="J67" s="17">
        <f t="shared" si="2"/>
        <v>8.9701567096222945</v>
      </c>
      <c r="K67" s="17">
        <f t="shared" si="2"/>
        <v>9.8983002222286984</v>
      </c>
      <c r="L67" s="90">
        <f t="shared" si="3"/>
        <v>36.943151812641709</v>
      </c>
      <c r="N67" s="70"/>
    </row>
    <row r="68" spans="1:14" s="40" customFormat="1">
      <c r="A68" s="27" t="s">
        <v>17</v>
      </c>
      <c r="B68" s="17">
        <f t="shared" ref="B68:K83" si="4">C20-B20</f>
        <v>17.600000000000009</v>
      </c>
      <c r="C68" s="17">
        <f t="shared" si="4"/>
        <v>12</v>
      </c>
      <c r="D68" s="17">
        <f t="shared" si="4"/>
        <v>4.2999999999999972</v>
      </c>
      <c r="E68" s="17">
        <f t="shared" si="4"/>
        <v>3.5</v>
      </c>
      <c r="F68" s="17">
        <f t="shared" si="4"/>
        <v>15.989915505564284</v>
      </c>
      <c r="G68" s="17">
        <f t="shared" si="4"/>
        <v>6.1856326136439748</v>
      </c>
      <c r="H68" s="17">
        <f t="shared" si="4"/>
        <v>7.3703479736472417</v>
      </c>
      <c r="I68" s="17">
        <f t="shared" si="4"/>
        <v>15.897463065442082</v>
      </c>
      <c r="J68" s="17">
        <f t="shared" si="4"/>
        <v>28.322110413609408</v>
      </c>
      <c r="K68" s="17">
        <f t="shared" si="4"/>
        <v>26.030388676746611</v>
      </c>
      <c r="L68" s="90">
        <f t="shared" si="3"/>
        <v>99.795858248653602</v>
      </c>
      <c r="N68" s="70"/>
    </row>
    <row r="69" spans="1:14" s="40" customFormat="1">
      <c r="A69" s="27" t="s">
        <v>18</v>
      </c>
      <c r="B69" s="17">
        <f t="shared" si="4"/>
        <v>50.599999999999966</v>
      </c>
      <c r="C69" s="17">
        <f t="shared" si="4"/>
        <v>34.100000000000023</v>
      </c>
      <c r="D69" s="17">
        <f t="shared" si="4"/>
        <v>-2.5</v>
      </c>
      <c r="E69" s="17">
        <f t="shared" si="4"/>
        <v>19.699999999999989</v>
      </c>
      <c r="F69" s="17">
        <f t="shared" si="4"/>
        <v>13.423954979820394</v>
      </c>
      <c r="G69" s="17">
        <f t="shared" si="4"/>
        <v>18.818949282192023</v>
      </c>
      <c r="H69" s="17">
        <f t="shared" si="4"/>
        <v>18.296843830421949</v>
      </c>
      <c r="I69" s="17">
        <f t="shared" si="4"/>
        <v>5.1761989022988928</v>
      </c>
      <c r="J69" s="17">
        <f t="shared" si="4"/>
        <v>-8.5527044922175719</v>
      </c>
      <c r="K69" s="17">
        <f t="shared" si="4"/>
        <v>-5.6166486050223057</v>
      </c>
      <c r="L69" s="90">
        <f t="shared" si="3"/>
        <v>41.546593897493381</v>
      </c>
      <c r="N69" s="70"/>
    </row>
    <row r="70" spans="1:14" s="40" customFormat="1">
      <c r="A70" s="32"/>
      <c r="B70" s="87"/>
      <c r="C70" s="87"/>
      <c r="D70" s="87"/>
      <c r="E70" s="88"/>
      <c r="F70" s="87"/>
      <c r="G70" s="87"/>
      <c r="H70" s="87"/>
      <c r="I70" s="87"/>
      <c r="J70" s="87"/>
      <c r="K70" s="87"/>
      <c r="L70" s="91"/>
      <c r="N70" s="70"/>
    </row>
    <row r="71" spans="1:14" s="40" customFormat="1">
      <c r="A71" s="29" t="s">
        <v>19</v>
      </c>
      <c r="B71" s="15">
        <f t="shared" si="4"/>
        <v>394.09999999999991</v>
      </c>
      <c r="C71" s="15">
        <f t="shared" si="4"/>
        <v>421.99600000000009</v>
      </c>
      <c r="D71" s="15">
        <f t="shared" si="4"/>
        <v>131.404</v>
      </c>
      <c r="E71" s="15">
        <f t="shared" si="4"/>
        <v>83.099999999999909</v>
      </c>
      <c r="F71" s="15">
        <f t="shared" si="4"/>
        <v>176.3835142420935</v>
      </c>
      <c r="G71" s="15">
        <f t="shared" si="4"/>
        <v>117.18079709484346</v>
      </c>
      <c r="H71" s="15">
        <f t="shared" si="4"/>
        <v>114.2989176834576</v>
      </c>
      <c r="I71" s="15">
        <f t="shared" si="4"/>
        <v>57.599470792310967</v>
      </c>
      <c r="J71" s="15">
        <f>K23-J23</f>
        <v>44.245555975165644</v>
      </c>
      <c r="K71" s="15">
        <f t="shared" si="4"/>
        <v>58.917835953584472</v>
      </c>
      <c r="L71" s="89">
        <f t="shared" si="3"/>
        <v>568.62609174145564</v>
      </c>
      <c r="N71" s="70"/>
    </row>
    <row r="72" spans="1:14" s="40" customFormat="1">
      <c r="A72" s="27" t="s">
        <v>20</v>
      </c>
      <c r="B72" s="17">
        <f t="shared" si="4"/>
        <v>44.300000000000011</v>
      </c>
      <c r="C72" s="17">
        <f t="shared" si="4"/>
        <v>14.5</v>
      </c>
      <c r="D72" s="17">
        <f t="shared" si="4"/>
        <v>12.5</v>
      </c>
      <c r="E72" s="17">
        <f t="shared" si="4"/>
        <v>-0.30000000000001137</v>
      </c>
      <c r="F72" s="17">
        <f t="shared" si="4"/>
        <v>4.8823376438955961</v>
      </c>
      <c r="G72" s="17">
        <f t="shared" si="4"/>
        <v>12.808909064191539</v>
      </c>
      <c r="H72" s="17">
        <f t="shared" si="4"/>
        <v>-1.663044049447933</v>
      </c>
      <c r="I72" s="17">
        <f t="shared" si="4"/>
        <v>-5.3233994143589598</v>
      </c>
      <c r="J72" s="17">
        <f t="shared" si="4"/>
        <v>20.341561383486692</v>
      </c>
      <c r="K72" s="17">
        <f t="shared" si="4"/>
        <v>7.3896395147794465</v>
      </c>
      <c r="L72" s="90">
        <f t="shared" si="3"/>
        <v>38.436004142546381</v>
      </c>
      <c r="N72" s="70"/>
    </row>
    <row r="73" spans="1:14" s="40" customFormat="1">
      <c r="A73" s="27" t="s">
        <v>21</v>
      </c>
      <c r="B73" s="17">
        <f t="shared" si="4"/>
        <v>-0.39999999999997726</v>
      </c>
      <c r="C73" s="17">
        <f t="shared" si="4"/>
        <v>8.2999999999999545</v>
      </c>
      <c r="D73" s="17">
        <f t="shared" si="4"/>
        <v>-33.799999999999955</v>
      </c>
      <c r="E73" s="17">
        <f t="shared" si="4"/>
        <v>0.19999999999998863</v>
      </c>
      <c r="F73" s="17">
        <f t="shared" si="4"/>
        <v>42.191769468981363</v>
      </c>
      <c r="G73" s="17">
        <f t="shared" si="4"/>
        <v>16.741375157632433</v>
      </c>
      <c r="H73" s="17">
        <f t="shared" si="4"/>
        <v>3.8916733784856774</v>
      </c>
      <c r="I73" s="17">
        <f t="shared" si="4"/>
        <v>0.45480775429217601</v>
      </c>
      <c r="J73" s="17">
        <f t="shared" si="4"/>
        <v>29.802245543480353</v>
      </c>
      <c r="K73" s="17">
        <f t="shared" si="4"/>
        <v>6.6900612320296773</v>
      </c>
      <c r="L73" s="90">
        <f t="shared" si="3"/>
        <v>99.77193253490168</v>
      </c>
      <c r="N73" s="70"/>
    </row>
    <row r="74" spans="1:14" s="40" customFormat="1">
      <c r="A74" s="27" t="s">
        <v>22</v>
      </c>
      <c r="B74" s="17">
        <f t="shared" si="4"/>
        <v>-4.5</v>
      </c>
      <c r="C74" s="17">
        <f t="shared" si="4"/>
        <v>32</v>
      </c>
      <c r="D74" s="17">
        <f t="shared" si="4"/>
        <v>3</v>
      </c>
      <c r="E74" s="17">
        <f t="shared" si="4"/>
        <v>-7.1999999999999886</v>
      </c>
      <c r="F74" s="17">
        <f t="shared" si="4"/>
        <v>-12.058019564125118</v>
      </c>
      <c r="G74" s="17">
        <f t="shared" si="4"/>
        <v>13.186246064928241</v>
      </c>
      <c r="H74" s="17">
        <f t="shared" si="4"/>
        <v>23.012124255246761</v>
      </c>
      <c r="I74" s="17">
        <f t="shared" si="4"/>
        <v>11.729378055696145</v>
      </c>
      <c r="J74" s="17">
        <f t="shared" si="4"/>
        <v>-5.7283101788860904</v>
      </c>
      <c r="K74" s="17">
        <f t="shared" si="4"/>
        <v>4.7408354752622586</v>
      </c>
      <c r="L74" s="90">
        <f t="shared" si="3"/>
        <v>34.882254108122197</v>
      </c>
      <c r="N74" s="70"/>
    </row>
    <row r="75" spans="1:14" s="40" customFormat="1">
      <c r="A75" s="27" t="s">
        <v>23</v>
      </c>
      <c r="B75" s="17">
        <f t="shared" si="4"/>
        <v>14.3</v>
      </c>
      <c r="C75" s="17">
        <f t="shared" si="4"/>
        <v>17.5</v>
      </c>
      <c r="D75" s="17">
        <f t="shared" si="4"/>
        <v>7.8000000000000043</v>
      </c>
      <c r="E75" s="17">
        <f t="shared" si="4"/>
        <v>3.2999999999999972</v>
      </c>
      <c r="F75" s="17">
        <f t="shared" si="4"/>
        <v>0.10156081647824067</v>
      </c>
      <c r="G75" s="17">
        <f t="shared" si="4"/>
        <v>3.1039970625044049</v>
      </c>
      <c r="H75" s="17">
        <f t="shared" si="4"/>
        <v>3.4632298085543027</v>
      </c>
      <c r="I75" s="17">
        <f t="shared" si="4"/>
        <v>2.105918668315951</v>
      </c>
      <c r="J75" s="17">
        <f t="shared" si="4"/>
        <v>-0.52818968597750882</v>
      </c>
      <c r="K75" s="17">
        <f t="shared" si="4"/>
        <v>1.1742882045604546</v>
      </c>
      <c r="L75" s="90">
        <f t="shared" si="3"/>
        <v>9.420804874435845</v>
      </c>
      <c r="N75" s="70"/>
    </row>
    <row r="76" spans="1:14" s="40" customFormat="1">
      <c r="A76" s="27" t="s">
        <v>24</v>
      </c>
      <c r="B76" s="17">
        <f t="shared" si="4"/>
        <v>19.5</v>
      </c>
      <c r="C76" s="17">
        <f t="shared" si="4"/>
        <v>23.900000000000006</v>
      </c>
      <c r="D76" s="17">
        <f t="shared" si="4"/>
        <v>4.6999999999999886</v>
      </c>
      <c r="E76" s="17">
        <f t="shared" si="4"/>
        <v>14.5</v>
      </c>
      <c r="F76" s="17">
        <f t="shared" si="4"/>
        <v>1.9805396768774699</v>
      </c>
      <c r="G76" s="17">
        <f t="shared" si="4"/>
        <v>7.0562929132720456</v>
      </c>
      <c r="H76" s="17">
        <f t="shared" si="4"/>
        <v>11.481189670199882</v>
      </c>
      <c r="I76" s="17">
        <f t="shared" si="4"/>
        <v>4.4554742294568825</v>
      </c>
      <c r="J76" s="17">
        <f t="shared" si="4"/>
        <v>-6.6776014196657343</v>
      </c>
      <c r="K76" s="17">
        <f t="shared" si="4"/>
        <v>3.1482634819593613</v>
      </c>
      <c r="L76" s="90">
        <f t="shared" si="3"/>
        <v>21.444158552099907</v>
      </c>
      <c r="N76" s="70"/>
    </row>
    <row r="77" spans="1:14" s="40" customFormat="1">
      <c r="A77" s="27" t="s">
        <v>25</v>
      </c>
      <c r="B77" s="17">
        <f t="shared" si="4"/>
        <v>60.200000000000017</v>
      </c>
      <c r="C77" s="17">
        <f t="shared" si="4"/>
        <v>72</v>
      </c>
      <c r="D77" s="17">
        <f t="shared" si="4"/>
        <v>21.599999999999966</v>
      </c>
      <c r="E77" s="17">
        <f t="shared" si="4"/>
        <v>17.400000000000034</v>
      </c>
      <c r="F77" s="17">
        <f t="shared" si="4"/>
        <v>22.624413069840898</v>
      </c>
      <c r="G77" s="17">
        <f t="shared" si="4"/>
        <v>16.243245874530203</v>
      </c>
      <c r="H77" s="17">
        <f t="shared" si="4"/>
        <v>3.9819566708883372</v>
      </c>
      <c r="I77" s="17">
        <f t="shared" si="4"/>
        <v>12.253807279514035</v>
      </c>
      <c r="J77" s="17">
        <f t="shared" si="4"/>
        <v>4.6685207204800463</v>
      </c>
      <c r="K77" s="17">
        <f t="shared" si="4"/>
        <v>7.0707509193177316</v>
      </c>
      <c r="L77" s="90">
        <f t="shared" si="3"/>
        <v>66.842694534571251</v>
      </c>
      <c r="N77" s="70"/>
    </row>
    <row r="78" spans="1:14" s="40" customFormat="1">
      <c r="A78" s="27" t="s">
        <v>26</v>
      </c>
      <c r="B78" s="17">
        <f t="shared" si="4"/>
        <v>60.800000000000011</v>
      </c>
      <c r="C78" s="17">
        <f t="shared" si="4"/>
        <v>59.799999999999983</v>
      </c>
      <c r="D78" s="17">
        <f t="shared" si="4"/>
        <v>27.900000000000034</v>
      </c>
      <c r="E78" s="17">
        <f t="shared" si="4"/>
        <v>10</v>
      </c>
      <c r="F78" s="17">
        <f t="shared" si="4"/>
        <v>38.783822138165249</v>
      </c>
      <c r="G78" s="17">
        <f t="shared" si="4"/>
        <v>9.7718549453137484</v>
      </c>
      <c r="H78" s="17">
        <f t="shared" si="4"/>
        <v>12.934636388951333</v>
      </c>
      <c r="I78" s="17">
        <f t="shared" si="4"/>
        <v>3.9139049872628675</v>
      </c>
      <c r="J78" s="17">
        <f t="shared" si="4"/>
        <v>-5.2694790914467262</v>
      </c>
      <c r="K78" s="17">
        <f t="shared" si="4"/>
        <v>5.7384451093703888</v>
      </c>
      <c r="L78" s="90">
        <f t="shared" si="3"/>
        <v>65.87318447761686</v>
      </c>
      <c r="N78" s="70"/>
    </row>
    <row r="79" spans="1:14" s="40" customFormat="1">
      <c r="A79" s="27" t="s">
        <v>27</v>
      </c>
      <c r="B79" s="17">
        <f t="shared" si="4"/>
        <v>51.900000000000006</v>
      </c>
      <c r="C79" s="17">
        <f t="shared" si="4"/>
        <v>34.099999999999994</v>
      </c>
      <c r="D79" s="17">
        <f t="shared" si="4"/>
        <v>18.200000000000017</v>
      </c>
      <c r="E79" s="17">
        <f t="shared" si="4"/>
        <v>6.5</v>
      </c>
      <c r="F79" s="17">
        <f t="shared" si="4"/>
        <v>18.703219365495499</v>
      </c>
      <c r="G79" s="17">
        <f t="shared" si="4"/>
        <v>6.2515939230542017</v>
      </c>
      <c r="H79" s="17">
        <f t="shared" si="4"/>
        <v>1.5560735843136513</v>
      </c>
      <c r="I79" s="17">
        <f t="shared" si="4"/>
        <v>-0.53858727051311917</v>
      </c>
      <c r="J79" s="17">
        <f t="shared" si="4"/>
        <v>18.183046938885013</v>
      </c>
      <c r="K79" s="17">
        <f t="shared" si="4"/>
        <v>4.6109697334512134</v>
      </c>
      <c r="L79" s="90">
        <f t="shared" si="3"/>
        <v>48.76631627468646</v>
      </c>
      <c r="N79" s="70"/>
    </row>
    <row r="80" spans="1:14" s="40" customFormat="1">
      <c r="A80" s="27" t="s">
        <v>28</v>
      </c>
      <c r="B80" s="17">
        <f t="shared" si="4"/>
        <v>62.599999999999994</v>
      </c>
      <c r="C80" s="17">
        <f t="shared" si="4"/>
        <v>61.100000000000023</v>
      </c>
      <c r="D80" s="17">
        <f t="shared" si="4"/>
        <v>39.299999999999983</v>
      </c>
      <c r="E80" s="17">
        <f t="shared" si="4"/>
        <v>18.099999999999994</v>
      </c>
      <c r="F80" s="17">
        <f t="shared" si="4"/>
        <v>24.921256398862624</v>
      </c>
      <c r="G80" s="17">
        <f t="shared" si="4"/>
        <v>8.4805550160502889</v>
      </c>
      <c r="H80" s="17">
        <f t="shared" si="4"/>
        <v>15.924267674245982</v>
      </c>
      <c r="I80" s="17">
        <f t="shared" si="4"/>
        <v>8.5748718040642302</v>
      </c>
      <c r="J80" s="17">
        <f t="shared" si="4"/>
        <v>-5.3770948161661636</v>
      </c>
      <c r="K80" s="17">
        <f t="shared" si="4"/>
        <v>4.4745203229924186</v>
      </c>
      <c r="L80" s="90">
        <f t="shared" si="3"/>
        <v>56.998376400049381</v>
      </c>
      <c r="N80" s="70"/>
    </row>
    <row r="81" spans="1:14" s="40" customFormat="1">
      <c r="A81" s="27" t="s">
        <v>29</v>
      </c>
      <c r="B81" s="17">
        <f t="shared" si="4"/>
        <v>13.900000000000006</v>
      </c>
      <c r="C81" s="17">
        <f t="shared" si="4"/>
        <v>27.900000000000006</v>
      </c>
      <c r="D81" s="17">
        <f t="shared" si="4"/>
        <v>-6.5999999999999943</v>
      </c>
      <c r="E81" s="17">
        <f t="shared" si="4"/>
        <v>0.59999999999999432</v>
      </c>
      <c r="F81" s="17">
        <f t="shared" si="4"/>
        <v>1.299673404617721</v>
      </c>
      <c r="G81" s="17">
        <f t="shared" si="4"/>
        <v>10.689634824694537</v>
      </c>
      <c r="H81" s="17">
        <f t="shared" si="4"/>
        <v>10.206786243775895</v>
      </c>
      <c r="I81" s="17">
        <f t="shared" si="4"/>
        <v>7.4770337323316767</v>
      </c>
      <c r="J81" s="17">
        <f t="shared" si="4"/>
        <v>4.1246714211306426</v>
      </c>
      <c r="K81" s="17">
        <f t="shared" si="4"/>
        <v>4.0011475194410764</v>
      </c>
      <c r="L81" s="90">
        <f t="shared" si="3"/>
        <v>37.798947145991548</v>
      </c>
      <c r="N81" s="70"/>
    </row>
    <row r="82" spans="1:14" s="40" customFormat="1">
      <c r="A82" s="27" t="s">
        <v>30</v>
      </c>
      <c r="B82" s="17">
        <f t="shared" si="4"/>
        <v>23.099999999999994</v>
      </c>
      <c r="C82" s="17">
        <f t="shared" si="4"/>
        <v>35</v>
      </c>
      <c r="D82" s="17">
        <f t="shared" si="4"/>
        <v>24</v>
      </c>
      <c r="E82" s="17">
        <f t="shared" si="4"/>
        <v>9.9000000000000057</v>
      </c>
      <c r="F82" s="17">
        <f t="shared" si="4"/>
        <v>4.445498656881739</v>
      </c>
      <c r="G82" s="17">
        <f t="shared" si="4"/>
        <v>8.6920981240439232E-3</v>
      </c>
      <c r="H82" s="17">
        <f t="shared" si="4"/>
        <v>14.880382633938154</v>
      </c>
      <c r="I82" s="17">
        <f t="shared" si="4"/>
        <v>4.0796791563080603</v>
      </c>
      <c r="J82" s="17">
        <f t="shared" si="4"/>
        <v>-12.379218525264321</v>
      </c>
      <c r="K82" s="17">
        <f t="shared" si="4"/>
        <v>2.7556709915453723</v>
      </c>
      <c r="L82" s="90">
        <f t="shared" si="3"/>
        <v>13.790705011533049</v>
      </c>
      <c r="N82" s="70"/>
    </row>
    <row r="83" spans="1:14" s="40" customFormat="1">
      <c r="A83" s="27" t="s">
        <v>31</v>
      </c>
      <c r="B83" s="17">
        <f t="shared" si="4"/>
        <v>24.499999999999996</v>
      </c>
      <c r="C83" s="17">
        <f t="shared" si="4"/>
        <v>15.700000000000003</v>
      </c>
      <c r="D83" s="17">
        <f t="shared" si="4"/>
        <v>9</v>
      </c>
      <c r="E83" s="17">
        <f t="shared" si="4"/>
        <v>3.5999999999999943</v>
      </c>
      <c r="F83" s="17">
        <f t="shared" si="4"/>
        <v>1.7297153235322753</v>
      </c>
      <c r="G83" s="17">
        <f t="shared" si="4"/>
        <v>3.9187321488682585</v>
      </c>
      <c r="H83" s="17">
        <f t="shared" si="4"/>
        <v>6.8899474708751285</v>
      </c>
      <c r="I83" s="17">
        <f t="shared" si="4"/>
        <v>2.8090071698726859</v>
      </c>
      <c r="J83" s="17">
        <f t="shared" si="4"/>
        <v>-3.1695218380028081</v>
      </c>
      <c r="K83" s="17">
        <f t="shared" si="4"/>
        <v>1.4082894461885758</v>
      </c>
      <c r="L83" s="90">
        <f t="shared" si="3"/>
        <v>13.586169721334116</v>
      </c>
      <c r="N83" s="70"/>
    </row>
    <row r="84" spans="1:14" s="40" customFormat="1">
      <c r="A84" s="27" t="s">
        <v>32</v>
      </c>
      <c r="B84" s="17">
        <f t="shared" ref="B84:K92" si="5">C36-B36</f>
        <v>14.599999999999966</v>
      </c>
      <c r="C84" s="17">
        <f t="shared" si="5"/>
        <v>11.700000000000045</v>
      </c>
      <c r="D84" s="17">
        <f t="shared" si="5"/>
        <v>-3.9000000000000341</v>
      </c>
      <c r="E84" s="17">
        <f t="shared" si="5"/>
        <v>2.6000000000000227</v>
      </c>
      <c r="F84" s="17">
        <f t="shared" si="5"/>
        <v>27.861045442093882</v>
      </c>
      <c r="G84" s="17">
        <f t="shared" si="5"/>
        <v>7.0505866359961828</v>
      </c>
      <c r="H84" s="17">
        <f t="shared" si="5"/>
        <v>5.7182613257016897</v>
      </c>
      <c r="I84" s="17">
        <f t="shared" si="5"/>
        <v>3.5247782373248242</v>
      </c>
      <c r="J84" s="17">
        <f t="shared" si="5"/>
        <v>6.9049752173040133</v>
      </c>
      <c r="K84" s="17">
        <f t="shared" si="5"/>
        <v>4.7056308291944902</v>
      </c>
      <c r="L84" s="90">
        <f t="shared" si="3"/>
        <v>55.765277687615082</v>
      </c>
      <c r="N84" s="70"/>
    </row>
    <row r="85" spans="1:14" s="40" customFormat="1">
      <c r="A85" s="27" t="s">
        <v>33</v>
      </c>
      <c r="B85" s="17">
        <f t="shared" si="5"/>
        <v>9.1999999999999993</v>
      </c>
      <c r="C85" s="17">
        <f t="shared" si="5"/>
        <v>8.5</v>
      </c>
      <c r="D85" s="17">
        <f t="shared" si="5"/>
        <v>7.8000000000000043</v>
      </c>
      <c r="E85" s="17">
        <f t="shared" si="5"/>
        <v>3.8999999999999986</v>
      </c>
      <c r="F85" s="17">
        <f t="shared" si="5"/>
        <v>-1.0939136250645447</v>
      </c>
      <c r="G85" s="17">
        <f t="shared" si="5"/>
        <v>1.8980048536463627</v>
      </c>
      <c r="H85" s="17">
        <f t="shared" si="5"/>
        <v>2.0803883472906151</v>
      </c>
      <c r="I85" s="17">
        <f t="shared" si="5"/>
        <v>2.0760302291093709</v>
      </c>
      <c r="J85" s="17">
        <f t="shared" si="5"/>
        <v>-0.71650187054137149</v>
      </c>
      <c r="K85" s="17">
        <f t="shared" si="5"/>
        <v>0.9436696357727854</v>
      </c>
      <c r="L85" s="90">
        <f t="shared" si="3"/>
        <v>5.1876775702132178</v>
      </c>
      <c r="N85" s="70"/>
    </row>
    <row r="86" spans="1:14" s="40" customFormat="1">
      <c r="A86" s="32"/>
      <c r="B86" s="87"/>
      <c r="C86" s="87"/>
      <c r="D86" s="87"/>
      <c r="E86" s="88"/>
      <c r="F86" s="87"/>
      <c r="G86" s="87"/>
      <c r="H86" s="87"/>
      <c r="I86" s="87"/>
      <c r="J86" s="87"/>
      <c r="K86" s="87"/>
      <c r="L86" s="91"/>
      <c r="N86" s="70"/>
    </row>
    <row r="87" spans="1:14" s="40" customFormat="1">
      <c r="A87" s="29" t="s">
        <v>34</v>
      </c>
      <c r="B87" s="15">
        <f t="shared" si="5"/>
        <v>135.89999999999998</v>
      </c>
      <c r="C87" s="15">
        <f t="shared" si="5"/>
        <v>126.01300000000003</v>
      </c>
      <c r="D87" s="15">
        <f t="shared" si="5"/>
        <v>8.7870000000000346</v>
      </c>
      <c r="E87" s="15">
        <f t="shared" si="5"/>
        <v>0.69999999999993179</v>
      </c>
      <c r="F87" s="15">
        <f t="shared" si="5"/>
        <v>72.377069537311854</v>
      </c>
      <c r="G87" s="15">
        <f t="shared" si="5"/>
        <v>38.230649492420525</v>
      </c>
      <c r="H87" s="15">
        <f t="shared" si="5"/>
        <v>29.731928378219664</v>
      </c>
      <c r="I87" s="15">
        <f t="shared" si="5"/>
        <v>19.257881117059242</v>
      </c>
      <c r="J87" s="15">
        <f t="shared" si="5"/>
        <v>25.915914815571568</v>
      </c>
      <c r="K87" s="15">
        <f t="shared" si="5"/>
        <v>47.99952109700962</v>
      </c>
      <c r="L87" s="89">
        <f t="shared" si="3"/>
        <v>233.51296443759247</v>
      </c>
      <c r="N87" s="70"/>
    </row>
    <row r="88" spans="1:14" s="40" customFormat="1">
      <c r="A88" s="27" t="s">
        <v>35</v>
      </c>
      <c r="B88" s="17">
        <f t="shared" si="5"/>
        <v>64.599999999999966</v>
      </c>
      <c r="C88" s="17">
        <f t="shared" si="5"/>
        <v>50.300000000000011</v>
      </c>
      <c r="D88" s="17">
        <f t="shared" si="5"/>
        <v>7.3000000000000114</v>
      </c>
      <c r="E88" s="17">
        <f t="shared" si="5"/>
        <v>-4.6999999999999886</v>
      </c>
      <c r="F88" s="17">
        <f t="shared" si="5"/>
        <v>37.515935165510996</v>
      </c>
      <c r="G88" s="17">
        <f t="shared" si="5"/>
        <v>16.948474861515479</v>
      </c>
      <c r="H88" s="17">
        <f t="shared" si="5"/>
        <v>18.659748736675965</v>
      </c>
      <c r="I88" s="17">
        <f t="shared" si="5"/>
        <v>10.03269806157482</v>
      </c>
      <c r="J88" s="17">
        <f t="shared" si="5"/>
        <v>3.7647772752345645</v>
      </c>
      <c r="K88" s="17">
        <f t="shared" si="5"/>
        <v>20.313469823470314</v>
      </c>
      <c r="L88" s="90">
        <f t="shared" si="3"/>
        <v>107.23510392398214</v>
      </c>
      <c r="N88" s="70"/>
    </row>
    <row r="89" spans="1:14" s="40" customFormat="1">
      <c r="A89" s="27" t="s">
        <v>36</v>
      </c>
      <c r="B89" s="17">
        <f t="shared" si="5"/>
        <v>17.299999999999997</v>
      </c>
      <c r="C89" s="17">
        <f t="shared" si="5"/>
        <v>18.799999999999997</v>
      </c>
      <c r="D89" s="17">
        <f t="shared" si="5"/>
        <v>4.7000000000000028</v>
      </c>
      <c r="E89" s="17">
        <f t="shared" si="5"/>
        <v>0.5</v>
      </c>
      <c r="F89" s="17">
        <f t="shared" si="5"/>
        <v>-1.6369734274417169</v>
      </c>
      <c r="G89" s="17">
        <f t="shared" si="5"/>
        <v>3.7088464123144291</v>
      </c>
      <c r="H89" s="17">
        <f t="shared" si="5"/>
        <v>2.1931506761962822</v>
      </c>
      <c r="I89" s="17">
        <f t="shared" si="5"/>
        <v>5.1374424279301678</v>
      </c>
      <c r="J89" s="17">
        <f t="shared" si="5"/>
        <v>1.3021150037712204</v>
      </c>
      <c r="K89" s="17">
        <f t="shared" si="5"/>
        <v>5.3193953448802915</v>
      </c>
      <c r="L89" s="90">
        <f t="shared" si="3"/>
        <v>16.023976437650674</v>
      </c>
      <c r="N89" s="70"/>
    </row>
    <row r="90" spans="1:14" s="40" customFormat="1">
      <c r="A90" s="27" t="s">
        <v>37</v>
      </c>
      <c r="B90" s="17">
        <f t="shared" si="5"/>
        <v>53.899999999999977</v>
      </c>
      <c r="C90" s="17">
        <f t="shared" si="5"/>
        <v>57</v>
      </c>
      <c r="D90" s="17">
        <f t="shared" si="5"/>
        <v>-3.1999999999999886</v>
      </c>
      <c r="E90" s="17">
        <f t="shared" si="5"/>
        <v>4.8999999999999773</v>
      </c>
      <c r="F90" s="17">
        <f t="shared" si="5"/>
        <v>36.530967102885882</v>
      </c>
      <c r="G90" s="17">
        <f t="shared" si="5"/>
        <v>17.534495632520759</v>
      </c>
      <c r="H90" s="17">
        <f t="shared" si="5"/>
        <v>8.8030206951868308</v>
      </c>
      <c r="I90" s="17">
        <f t="shared" si="5"/>
        <v>4.2120363456531891</v>
      </c>
      <c r="J90" s="17">
        <f t="shared" si="5"/>
        <v>20.814647404191703</v>
      </c>
      <c r="K90" s="17">
        <f t="shared" si="5"/>
        <v>22.305693849698855</v>
      </c>
      <c r="L90" s="90">
        <f t="shared" si="3"/>
        <v>110.20086103013722</v>
      </c>
      <c r="N90" s="70"/>
    </row>
    <row r="91" spans="1:14" s="40" customFormat="1">
      <c r="A91" s="32"/>
      <c r="B91" s="87"/>
      <c r="C91" s="87"/>
      <c r="D91" s="87"/>
      <c r="E91" s="88"/>
      <c r="F91" s="87"/>
      <c r="G91" s="87"/>
      <c r="H91" s="87"/>
      <c r="I91" s="87"/>
      <c r="J91" s="87"/>
      <c r="K91" s="87"/>
      <c r="L91" s="91"/>
      <c r="N91" s="70"/>
    </row>
    <row r="92" spans="1:14" s="40" customFormat="1" ht="13.5" thickBot="1">
      <c r="A92" s="30" t="s">
        <v>38</v>
      </c>
      <c r="B92" s="31">
        <f t="shared" si="5"/>
        <v>784.39999999999964</v>
      </c>
      <c r="C92" s="31">
        <f t="shared" si="5"/>
        <v>1263.8792642000008</v>
      </c>
      <c r="D92" s="31">
        <f t="shared" si="5"/>
        <v>282.82073579999815</v>
      </c>
      <c r="E92" s="31">
        <f t="shared" si="5"/>
        <v>272.60000000000036</v>
      </c>
      <c r="F92" s="31">
        <f t="shared" si="5"/>
        <v>752.93431772094482</v>
      </c>
      <c r="G92" s="31">
        <f t="shared" si="5"/>
        <v>345.02244785604307</v>
      </c>
      <c r="H92" s="31">
        <f t="shared" si="5"/>
        <v>310.87768143178619</v>
      </c>
      <c r="I92" s="31">
        <f t="shared" si="5"/>
        <v>302.42851090488875</v>
      </c>
      <c r="J92" s="31">
        <f t="shared" si="5"/>
        <v>256.07451740098986</v>
      </c>
      <c r="K92" s="31">
        <f t="shared" si="5"/>
        <v>318.25992255089477</v>
      </c>
      <c r="L92" s="34">
        <f>L44-F44</f>
        <v>2285.5973978655475</v>
      </c>
      <c r="N92" s="70"/>
    </row>
    <row r="93" spans="1:14" s="40" customFormat="1">
      <c r="A93" s="42"/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2"/>
      <c r="N93" s="70"/>
    </row>
    <row r="94" spans="1:14" s="40" customFormat="1">
      <c r="A94" s="42"/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2"/>
      <c r="N94" s="70"/>
    </row>
    <row r="95" spans="1:14" s="40" customFormat="1">
      <c r="A95" s="42"/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2"/>
      <c r="N95" s="70"/>
    </row>
    <row r="96" spans="1:14" s="40" customFormat="1" ht="13.5" thickBot="1">
      <c r="B96" s="55"/>
      <c r="C96" s="55"/>
      <c r="D96" s="55"/>
      <c r="E96" s="56"/>
      <c r="F96" s="56"/>
      <c r="G96" s="56"/>
      <c r="N96" s="70"/>
    </row>
    <row r="97" spans="1:14" s="40" customFormat="1">
      <c r="A97" s="24"/>
      <c r="B97" s="140" t="s">
        <v>76</v>
      </c>
      <c r="C97" s="140"/>
      <c r="D97" s="140"/>
      <c r="E97" s="140"/>
      <c r="F97" s="140"/>
      <c r="G97" s="140"/>
      <c r="H97" s="140"/>
      <c r="I97" s="140"/>
      <c r="J97" s="140"/>
      <c r="K97" s="140"/>
      <c r="L97" s="141"/>
      <c r="N97" s="70"/>
    </row>
    <row r="98" spans="1:14" s="40" customFormat="1">
      <c r="A98" s="25" t="s">
        <v>1</v>
      </c>
      <c r="B98" s="6" t="s">
        <v>53</v>
      </c>
      <c r="C98" s="6" t="s">
        <v>54</v>
      </c>
      <c r="D98" s="2" t="s">
        <v>55</v>
      </c>
      <c r="E98" s="2" t="s">
        <v>56</v>
      </c>
      <c r="F98" s="2" t="s">
        <v>57</v>
      </c>
      <c r="G98" s="2" t="s">
        <v>58</v>
      </c>
      <c r="H98" s="2" t="s">
        <v>59</v>
      </c>
      <c r="I98" s="2" t="s">
        <v>60</v>
      </c>
      <c r="J98" s="2" t="s">
        <v>82</v>
      </c>
      <c r="K98" s="2" t="s">
        <v>61</v>
      </c>
      <c r="L98" s="33" t="s">
        <v>62</v>
      </c>
      <c r="N98" s="70"/>
    </row>
    <row r="99" spans="1:14" s="40" customFormat="1">
      <c r="A99" s="29" t="s">
        <v>2</v>
      </c>
      <c r="B99" s="71">
        <f>RATE(10, , -B3,C3)</f>
        <v>-5.2093022761354997E-3</v>
      </c>
      <c r="C99" s="71">
        <f>RATE(10, , -C3,D3)</f>
        <v>1.250891628771035E-2</v>
      </c>
      <c r="D99" s="71">
        <f>RATE(10, , -D3,E3)</f>
        <v>2.3832907644226451E-3</v>
      </c>
      <c r="E99" s="72">
        <f t="shared" ref="E99:K99" si="6">RATE(5, ,-E3,F3)</f>
        <v>3.682543101618052E-3</v>
      </c>
      <c r="F99" s="72">
        <f t="shared" si="6"/>
        <v>1.7793497624871646E-2</v>
      </c>
      <c r="G99" s="72">
        <f t="shared" si="6"/>
        <v>4.8987862330660166E-3</v>
      </c>
      <c r="H99" s="72">
        <f t="shared" si="6"/>
        <v>4.4208908058291831E-3</v>
      </c>
      <c r="I99" s="72">
        <f t="shared" si="6"/>
        <v>6.7029615044830824E-3</v>
      </c>
      <c r="J99" s="72">
        <f t="shared" si="6"/>
        <v>4.8856547331406174E-3</v>
      </c>
      <c r="K99" s="72">
        <f t="shared" si="6"/>
        <v>5.598589198873051E-3</v>
      </c>
      <c r="L99" s="80">
        <f>RATE(30, , -F3,L3)</f>
        <v>7.3724353376913715E-3</v>
      </c>
      <c r="N99" s="70"/>
    </row>
    <row r="100" spans="1:14" s="40" customFormat="1">
      <c r="A100" s="27" t="s">
        <v>3</v>
      </c>
      <c r="B100" s="74">
        <f t="shared" ref="B100:D115" si="7">RATE(10, , -B4,C4)</f>
        <v>-2.162995458823359E-2</v>
      </c>
      <c r="C100" s="74">
        <f t="shared" si="7"/>
        <v>1.2315521049251734E-2</v>
      </c>
      <c r="D100" s="74">
        <f t="shared" si="7"/>
        <v>-3.0513253293437048E-3</v>
      </c>
      <c r="E100" s="75">
        <f>RATE(5, ,-E4,F4)</f>
        <v>6.8916129855827058E-3</v>
      </c>
      <c r="F100" s="75">
        <f t="shared" ref="F100:K115" si="8">RATE(5, ,-F4,G4)</f>
        <v>4.3448750594505814E-2</v>
      </c>
      <c r="G100" s="75">
        <f t="shared" si="8"/>
        <v>6.6619318831685342E-3</v>
      </c>
      <c r="H100" s="75">
        <f t="shared" si="8"/>
        <v>6.6048159791603023E-3</v>
      </c>
      <c r="I100" s="75">
        <f t="shared" si="8"/>
        <v>6.4824040402571082E-3</v>
      </c>
      <c r="J100" s="75">
        <f t="shared" si="8"/>
        <v>3.9617228131191857E-3</v>
      </c>
      <c r="K100" s="75">
        <f t="shared" si="8"/>
        <v>4.0658718290474578E-3</v>
      </c>
      <c r="L100" s="81">
        <f t="shared" ref="L100:L138" si="9">RATE(30, , -F4,L4)</f>
        <v>1.1773312964762575E-2</v>
      </c>
      <c r="N100" s="70"/>
    </row>
    <row r="101" spans="1:14" s="40" customFormat="1">
      <c r="A101" s="27" t="s">
        <v>4</v>
      </c>
      <c r="B101" s="74">
        <f t="shared" si="7"/>
        <v>-1.1447173737233429E-2</v>
      </c>
      <c r="C101" s="74">
        <f t="shared" si="7"/>
        <v>1.3913439744711259E-2</v>
      </c>
      <c r="D101" s="74">
        <f t="shared" si="7"/>
        <v>6.352466351938178E-4</v>
      </c>
      <c r="E101" s="75">
        <f>RATE(5, ,-E5,F5)</f>
        <v>1.9299998414603816E-3</v>
      </c>
      <c r="F101" s="75">
        <f t="shared" si="8"/>
        <v>2.8891660142918059E-2</v>
      </c>
      <c r="G101" s="75">
        <f t="shared" si="8"/>
        <v>6.3152623587504567E-3</v>
      </c>
      <c r="H101" s="75">
        <f t="shared" si="8"/>
        <v>6.5131935025693416E-3</v>
      </c>
      <c r="I101" s="75">
        <f t="shared" si="8"/>
        <v>8.6053000007745659E-3</v>
      </c>
      <c r="J101" s="75">
        <f t="shared" si="8"/>
        <v>3.861371812382549E-3</v>
      </c>
      <c r="K101" s="75">
        <f t="shared" si="8"/>
        <v>2.9448137017977585E-3</v>
      </c>
      <c r="L101" s="81">
        <f t="shared" si="9"/>
        <v>9.4834441062408691E-3</v>
      </c>
      <c r="N101" s="70"/>
    </row>
    <row r="102" spans="1:14" s="40" customFormat="1">
      <c r="A102" s="27" t="s">
        <v>5</v>
      </c>
      <c r="B102" s="74">
        <f t="shared" si="7"/>
        <v>1.6593889111997163E-3</v>
      </c>
      <c r="C102" s="74">
        <f t="shared" si="7"/>
        <v>1.0508632409742797E-2</v>
      </c>
      <c r="D102" s="74">
        <f t="shared" si="7"/>
        <v>2.141218542794766E-3</v>
      </c>
      <c r="E102" s="75">
        <f>RATE(5, ,-E6,F6)</f>
        <v>4.6335820252096684E-3</v>
      </c>
      <c r="F102" s="75">
        <f t="shared" si="8"/>
        <v>4.5679715130417432E-4</v>
      </c>
      <c r="G102" s="75">
        <f t="shared" si="8"/>
        <v>2.8480263812705219E-4</v>
      </c>
      <c r="H102" s="75">
        <f t="shared" si="8"/>
        <v>4.1352114077825339E-4</v>
      </c>
      <c r="I102" s="75">
        <f t="shared" si="8"/>
        <v>4.0472145722181994E-3</v>
      </c>
      <c r="J102" s="75">
        <f t="shared" si="8"/>
        <v>4.7375555458603284E-3</v>
      </c>
      <c r="K102" s="75">
        <f t="shared" si="8"/>
        <v>4.2812455867281369E-3</v>
      </c>
      <c r="L102" s="81">
        <f t="shared" si="9"/>
        <v>2.3682019394208717E-3</v>
      </c>
      <c r="N102" s="70"/>
    </row>
    <row r="103" spans="1:14" s="40" customFormat="1">
      <c r="A103" s="27" t="s">
        <v>6</v>
      </c>
      <c r="B103" s="74">
        <f t="shared" si="7"/>
        <v>-1.6515734950861506E-4</v>
      </c>
      <c r="C103" s="74">
        <f t="shared" si="7"/>
        <v>1.1338796483101923E-2</v>
      </c>
      <c r="D103" s="74">
        <f t="shared" si="7"/>
        <v>4.6848674471683558E-3</v>
      </c>
      <c r="E103" s="75">
        <f>RATE(5, ,-E7,F7)</f>
        <v>1.9280950389704975E-3</v>
      </c>
      <c r="F103" s="75">
        <f t="shared" si="8"/>
        <v>7.8509985976814613E-3</v>
      </c>
      <c r="G103" s="75">
        <f t="shared" si="8"/>
        <v>4.4550013994739896E-3</v>
      </c>
      <c r="H103" s="75">
        <f t="shared" si="8"/>
        <v>3.5675970232000587E-3</v>
      </c>
      <c r="I103" s="75">
        <f t="shared" si="8"/>
        <v>7.0897600133754254E-3</v>
      </c>
      <c r="J103" s="75">
        <f t="shared" si="8"/>
        <v>7.3968706738666125E-3</v>
      </c>
      <c r="K103" s="75">
        <f t="shared" si="8"/>
        <v>1.0997245432022046E-2</v>
      </c>
      <c r="L103" s="81">
        <f t="shared" si="9"/>
        <v>6.8900117663741739E-3</v>
      </c>
      <c r="N103" s="70"/>
    </row>
    <row r="104" spans="1:14" s="40" customFormat="1">
      <c r="A104" s="27" t="s">
        <v>7</v>
      </c>
      <c r="B104" s="74">
        <f t="shared" si="7"/>
        <v>2.9096712529128797E-2</v>
      </c>
      <c r="C104" s="74">
        <f t="shared" si="7"/>
        <v>2.1064064052948871E-2</v>
      </c>
      <c r="D104" s="74">
        <f t="shared" si="7"/>
        <v>1.3897072031163443E-2</v>
      </c>
      <c r="E104" s="75">
        <f>RATE(5, ,-E8,F8)</f>
        <v>9.5754466103658148E-3</v>
      </c>
      <c r="F104" s="75">
        <f t="shared" si="8"/>
        <v>1.6100411782064571E-2</v>
      </c>
      <c r="G104" s="75">
        <f t="shared" si="8"/>
        <v>1.158979826866389E-2</v>
      </c>
      <c r="H104" s="75">
        <f t="shared" si="8"/>
        <v>6.0225463477462235E-3</v>
      </c>
      <c r="I104" s="75">
        <f t="shared" si="8"/>
        <v>5.0333920892801304E-3</v>
      </c>
      <c r="J104" s="75">
        <f t="shared" si="8"/>
        <v>1.6715392662948391E-3</v>
      </c>
      <c r="K104" s="75">
        <f t="shared" si="8"/>
        <v>2.3088743448510915E-3</v>
      </c>
      <c r="L104" s="81">
        <f t="shared" si="9"/>
        <v>7.107964641698915E-3</v>
      </c>
      <c r="N104" s="70"/>
    </row>
    <row r="105" spans="1:14" s="40" customFormat="1">
      <c r="A105" s="32"/>
      <c r="B105" s="77"/>
      <c r="C105" s="77"/>
      <c r="D105" s="77"/>
      <c r="E105" s="77"/>
      <c r="F105" s="77"/>
      <c r="G105" s="77"/>
      <c r="H105" s="77"/>
      <c r="I105" s="77"/>
      <c r="J105" s="77"/>
      <c r="K105" s="77"/>
      <c r="L105" s="82"/>
      <c r="N105" s="70"/>
    </row>
    <row r="106" spans="1:14" s="40" customFormat="1">
      <c r="A106" s="29" t="s">
        <v>8</v>
      </c>
      <c r="B106" s="71">
        <f t="shared" si="7"/>
        <v>2.196164731139728E-2</v>
      </c>
      <c r="C106" s="71">
        <f t="shared" si="7"/>
        <v>1.2330581846227462E-2</v>
      </c>
      <c r="D106" s="71">
        <f t="shared" si="7"/>
        <v>1.7940814022583994E-3</v>
      </c>
      <c r="E106" s="72">
        <f>RATE(5, ,-E10,F10)</f>
        <v>8.374025724766471E-3</v>
      </c>
      <c r="F106" s="72">
        <f t="shared" si="8"/>
        <v>1.0081070631889802E-2</v>
      </c>
      <c r="G106" s="72">
        <f t="shared" si="8"/>
        <v>3.9260796200299933E-3</v>
      </c>
      <c r="H106" s="72">
        <f t="shared" si="8"/>
        <v>2.5183840145111781E-3</v>
      </c>
      <c r="I106" s="72">
        <f t="shared" si="8"/>
        <v>3.8330337938278394E-3</v>
      </c>
      <c r="J106" s="72">
        <f t="shared" si="8"/>
        <v>4.2033479196160939E-3</v>
      </c>
      <c r="K106" s="72">
        <f t="shared" si="8"/>
        <v>4.6642273552399615E-3</v>
      </c>
      <c r="L106" s="80">
        <f t="shared" si="9"/>
        <v>4.8681167957456755E-3</v>
      </c>
      <c r="N106" s="70"/>
    </row>
    <row r="107" spans="1:14" s="40" customFormat="1">
      <c r="A107" s="27" t="s">
        <v>9</v>
      </c>
      <c r="B107" s="74">
        <f t="shared" si="7"/>
        <v>1.1249167595321767E-2</v>
      </c>
      <c r="C107" s="74">
        <f t="shared" si="7"/>
        <v>5.2644758225560201E-3</v>
      </c>
      <c r="D107" s="74">
        <f t="shared" si="7"/>
        <v>-1.7820832196112401E-3</v>
      </c>
      <c r="E107" s="75">
        <f>RATE(5, ,-E11,F11)</f>
        <v>4.879135580237481E-3</v>
      </c>
      <c r="F107" s="75">
        <f t="shared" si="8"/>
        <v>5.9016472869459135E-3</v>
      </c>
      <c r="G107" s="75">
        <f t="shared" si="8"/>
        <v>2.6433555714681103E-3</v>
      </c>
      <c r="H107" s="75">
        <f t="shared" si="8"/>
        <v>-7.5237882388646301E-4</v>
      </c>
      <c r="I107" s="75">
        <f t="shared" si="8"/>
        <v>4.1698241546409536E-3</v>
      </c>
      <c r="J107" s="75">
        <f t="shared" si="8"/>
        <v>3.5436330269359535E-3</v>
      </c>
      <c r="K107" s="75">
        <f t="shared" si="8"/>
        <v>3.1393303902000967E-3</v>
      </c>
      <c r="L107" s="81">
        <f t="shared" si="9"/>
        <v>3.1055528511616123E-3</v>
      </c>
      <c r="N107" s="70"/>
    </row>
    <row r="108" spans="1:14" s="40" customFormat="1">
      <c r="A108" s="27" t="s">
        <v>10</v>
      </c>
      <c r="B108" s="74">
        <f t="shared" si="7"/>
        <v>3.5914714646684311E-2</v>
      </c>
      <c r="C108" s="74">
        <f t="shared" si="7"/>
        <v>1.9889263498078583E-2</v>
      </c>
      <c r="D108" s="74">
        <f t="shared" si="7"/>
        <v>5.2007546542987074E-3</v>
      </c>
      <c r="E108" s="75">
        <f>RATE(5, ,-E12,F12)</f>
        <v>1.1552248327267475E-2</v>
      </c>
      <c r="F108" s="75">
        <f t="shared" si="8"/>
        <v>1.3773888655066558E-2</v>
      </c>
      <c r="G108" s="75">
        <f t="shared" si="8"/>
        <v>5.0203462429203342E-3</v>
      </c>
      <c r="H108" s="75">
        <f t="shared" si="8"/>
        <v>5.2558459830856843E-3</v>
      </c>
      <c r="I108" s="75">
        <f t="shared" si="8"/>
        <v>3.555843453525599E-3</v>
      </c>
      <c r="J108" s="75">
        <f t="shared" si="8"/>
        <v>4.7460126246146785E-3</v>
      </c>
      <c r="K108" s="75">
        <f t="shared" si="8"/>
        <v>5.9072030920755639E-3</v>
      </c>
      <c r="L108" s="81">
        <f t="shared" si="9"/>
        <v>6.3708590632803579E-3</v>
      </c>
      <c r="N108" s="70"/>
    </row>
    <row r="109" spans="1:14" s="40" customFormat="1">
      <c r="A109" s="32"/>
      <c r="B109" s="77"/>
      <c r="C109" s="77"/>
      <c r="D109" s="77"/>
      <c r="E109" s="77"/>
      <c r="F109" s="77"/>
      <c r="G109" s="77"/>
      <c r="H109" s="77"/>
      <c r="I109" s="77"/>
      <c r="J109" s="77"/>
      <c r="K109" s="77"/>
      <c r="L109" s="82"/>
      <c r="N109" s="70"/>
    </row>
    <row r="110" spans="1:14" s="40" customFormat="1">
      <c r="A110" s="29" t="s">
        <v>11</v>
      </c>
      <c r="B110" s="71">
        <f t="shared" si="7"/>
        <v>2.2615310904438329E-2</v>
      </c>
      <c r="C110" s="71">
        <f t="shared" si="7"/>
        <v>1.4025834535696146E-2</v>
      </c>
      <c r="D110" s="71">
        <f t="shared" si="7"/>
        <v>2.9244480144028791E-3</v>
      </c>
      <c r="E110" s="72">
        <f t="shared" ref="E110:E117" si="10">RATE(5, ,-E14,F14)</f>
        <v>1.0912264080062049E-2</v>
      </c>
      <c r="F110" s="72">
        <f t="shared" si="8"/>
        <v>1.4251750909036E-2</v>
      </c>
      <c r="G110" s="72">
        <f t="shared" si="8"/>
        <v>9.258379591283037E-3</v>
      </c>
      <c r="H110" s="72">
        <f t="shared" si="8"/>
        <v>8.1854538256744911E-3</v>
      </c>
      <c r="I110" s="72">
        <f t="shared" si="8"/>
        <v>7.2704963694563444E-3</v>
      </c>
      <c r="J110" s="72">
        <f t="shared" si="8"/>
        <v>6.011271417653008E-3</v>
      </c>
      <c r="K110" s="72">
        <f t="shared" si="8"/>
        <v>6.056967317868471E-3</v>
      </c>
      <c r="L110" s="80">
        <f t="shared" si="9"/>
        <v>8.5018093009528572E-3</v>
      </c>
      <c r="N110" s="70"/>
    </row>
    <row r="111" spans="1:14" s="40" customFormat="1">
      <c r="A111" s="27" t="s">
        <v>12</v>
      </c>
      <c r="B111" s="74">
        <f t="shared" si="7"/>
        <v>2.8273199483104451E-2</v>
      </c>
      <c r="C111" s="74">
        <f t="shared" si="7"/>
        <v>1.753379188525012E-2</v>
      </c>
      <c r="D111" s="74">
        <f t="shared" si="7"/>
        <v>4.3339666345544115E-3</v>
      </c>
      <c r="E111" s="75">
        <f t="shared" si="10"/>
        <v>1.1907455633707559E-2</v>
      </c>
      <c r="F111" s="75">
        <f t="shared" si="8"/>
        <v>2.3266830991418633E-2</v>
      </c>
      <c r="G111" s="75">
        <f t="shared" si="8"/>
        <v>1.0182137494861299E-2</v>
      </c>
      <c r="H111" s="75">
        <f t="shared" si="8"/>
        <v>7.9428859941352847E-3</v>
      </c>
      <c r="I111" s="75">
        <f t="shared" si="8"/>
        <v>9.4758101686850654E-3</v>
      </c>
      <c r="J111" s="75">
        <f t="shared" si="8"/>
        <v>6.5649855280212784E-3</v>
      </c>
      <c r="K111" s="75">
        <f t="shared" si="8"/>
        <v>6.0444721438617467E-3</v>
      </c>
      <c r="L111" s="81">
        <f t="shared" si="9"/>
        <v>1.0562635677195054E-2</v>
      </c>
      <c r="N111" s="70"/>
    </row>
    <row r="112" spans="1:14" s="40" customFormat="1">
      <c r="A112" s="27" t="s">
        <v>13</v>
      </c>
      <c r="B112" s="74">
        <f t="shared" si="7"/>
        <v>2.9958384791867576E-2</v>
      </c>
      <c r="C112" s="74">
        <f t="shared" si="7"/>
        <v>3.010534150711509E-2</v>
      </c>
      <c r="D112" s="74">
        <f t="shared" si="7"/>
        <v>7.9743403902674311E-3</v>
      </c>
      <c r="E112" s="75">
        <f t="shared" si="10"/>
        <v>1.88563020786972E-2</v>
      </c>
      <c r="F112" s="75">
        <f t="shared" si="8"/>
        <v>2.9643567011068194E-2</v>
      </c>
      <c r="G112" s="75">
        <f t="shared" si="8"/>
        <v>1.1049834436360527E-2</v>
      </c>
      <c r="H112" s="75">
        <f t="shared" si="8"/>
        <v>8.8876492807313089E-3</v>
      </c>
      <c r="I112" s="75">
        <f t="shared" si="8"/>
        <v>7.7291925996370598E-3</v>
      </c>
      <c r="J112" s="75">
        <f t="shared" si="8"/>
        <v>6.5563819385987222E-3</v>
      </c>
      <c r="K112" s="75">
        <f t="shared" si="8"/>
        <v>5.1061630180606159E-3</v>
      </c>
      <c r="L112" s="81">
        <f t="shared" si="9"/>
        <v>1.1461508326329334E-2</v>
      </c>
      <c r="N112" s="70"/>
    </row>
    <row r="113" spans="1:14" s="40" customFormat="1">
      <c r="A113" s="27" t="s">
        <v>14</v>
      </c>
      <c r="B113" s="74">
        <f t="shared" si="7"/>
        <v>5.6604388886948347E-2</v>
      </c>
      <c r="C113" s="74">
        <f t="shared" si="7"/>
        <v>2.7088435747721459E-2</v>
      </c>
      <c r="D113" s="74">
        <f t="shared" si="7"/>
        <v>1.115060123204753E-2</v>
      </c>
      <c r="E113" s="75">
        <f t="shared" si="10"/>
        <v>1.4099280806583733E-2</v>
      </c>
      <c r="F113" s="75">
        <f t="shared" si="8"/>
        <v>3.9535083850252362E-3</v>
      </c>
      <c r="G113" s="75">
        <f t="shared" si="8"/>
        <v>6.2310779182524704E-3</v>
      </c>
      <c r="H113" s="75">
        <f t="shared" si="8"/>
        <v>8.8202474089407526E-3</v>
      </c>
      <c r="I113" s="75">
        <f t="shared" si="8"/>
        <v>6.6218534674961291E-3</v>
      </c>
      <c r="J113" s="75">
        <f t="shared" si="8"/>
        <v>1.9358315779290734E-3</v>
      </c>
      <c r="K113" s="75">
        <f t="shared" si="8"/>
        <v>3.0993597014731611E-3</v>
      </c>
      <c r="L113" s="81">
        <f t="shared" si="9"/>
        <v>5.1075974042350302E-3</v>
      </c>
      <c r="N113" s="70"/>
    </row>
    <row r="114" spans="1:14" s="40" customFormat="1">
      <c r="A114" s="27" t="s">
        <v>15</v>
      </c>
      <c r="B114" s="74">
        <f t="shared" si="7"/>
        <v>3.7383203839741606E-2</v>
      </c>
      <c r="C114" s="74">
        <f t="shared" si="7"/>
        <v>1.2117443789838526E-2</v>
      </c>
      <c r="D114" s="74">
        <f t="shared" si="7"/>
        <v>3.0085847538672311E-3</v>
      </c>
      <c r="E114" s="75">
        <f t="shared" si="10"/>
        <v>9.4546363341921746E-3</v>
      </c>
      <c r="F114" s="75">
        <f t="shared" si="8"/>
        <v>8.3640070655450636E-4</v>
      </c>
      <c r="G114" s="75">
        <f t="shared" si="8"/>
        <v>9.0372122184810503E-3</v>
      </c>
      <c r="H114" s="75">
        <f t="shared" si="8"/>
        <v>7.2333819599928358E-3</v>
      </c>
      <c r="I114" s="75">
        <f t="shared" si="8"/>
        <v>4.7527648747204346E-3</v>
      </c>
      <c r="J114" s="75">
        <f t="shared" si="8"/>
        <v>-1.3532312935323756E-3</v>
      </c>
      <c r="K114" s="75">
        <f t="shared" si="8"/>
        <v>3.7735976848356483E-4</v>
      </c>
      <c r="L114" s="81">
        <f t="shared" si="9"/>
        <v>3.473462810493229E-3</v>
      </c>
      <c r="N114" s="70"/>
    </row>
    <row r="115" spans="1:14" s="40" customFormat="1">
      <c r="A115" s="27" t="s">
        <v>16</v>
      </c>
      <c r="B115" s="74">
        <f t="shared" si="7"/>
        <v>2.6096058024437752E-2</v>
      </c>
      <c r="C115" s="74">
        <f t="shared" si="7"/>
        <v>1.5374955709678537E-2</v>
      </c>
      <c r="D115" s="74">
        <f t="shared" si="7"/>
        <v>4.3176529335639067E-3</v>
      </c>
      <c r="E115" s="75">
        <f t="shared" si="10"/>
        <v>1.2915077263269594E-2</v>
      </c>
      <c r="F115" s="75">
        <f t="shared" si="8"/>
        <v>3.6545316552376382E-2</v>
      </c>
      <c r="G115" s="75">
        <f t="shared" si="8"/>
        <v>1.7624183921973038E-2</v>
      </c>
      <c r="H115" s="75">
        <f t="shared" si="8"/>
        <v>1.083760000443159E-2</v>
      </c>
      <c r="I115" s="75">
        <f t="shared" si="8"/>
        <v>1.8525506979498486E-2</v>
      </c>
      <c r="J115" s="75">
        <f t="shared" si="8"/>
        <v>3.1501026529315176E-2</v>
      </c>
      <c r="K115" s="75">
        <f t="shared" si="8"/>
        <v>2.9864665066058001E-2</v>
      </c>
      <c r="L115" s="81">
        <f t="shared" si="9"/>
        <v>2.4109682293004805E-2</v>
      </c>
      <c r="N115" s="70"/>
    </row>
    <row r="116" spans="1:14" s="40" customFormat="1">
      <c r="A116" s="27" t="s">
        <v>17</v>
      </c>
      <c r="B116" s="74">
        <f t="shared" ref="B116:D131" si="11">RATE(10, , -B20,C20)</f>
        <v>2.8243092667245999E-2</v>
      </c>
      <c r="C116" s="74">
        <f t="shared" si="11"/>
        <v>1.5454311847124765E-2</v>
      </c>
      <c r="D116" s="74">
        <f t="shared" si="11"/>
        <v>4.9816159647725032E-3</v>
      </c>
      <c r="E116" s="75">
        <f t="shared" si="10"/>
        <v>7.7700798548774744E-3</v>
      </c>
      <c r="F116" s="75">
        <f t="shared" ref="F116:K131" si="12">RATE(5, ,-F20,G20)</f>
        <v>3.2502643181349759E-2</v>
      </c>
      <c r="G116" s="75">
        <f t="shared" si="12"/>
        <v>1.118188635740594E-2</v>
      </c>
      <c r="H116" s="75">
        <f t="shared" si="12"/>
        <v>1.2568070205185324E-2</v>
      </c>
      <c r="I116" s="75">
        <f t="shared" si="12"/>
        <v>2.4849719234474932E-2</v>
      </c>
      <c r="J116" s="75">
        <f t="shared" si="12"/>
        <v>3.8131801638947742E-2</v>
      </c>
      <c r="K116" s="75">
        <f t="shared" si="12"/>
        <v>2.9567498427582991E-2</v>
      </c>
      <c r="L116" s="81">
        <f t="shared" si="9"/>
        <v>2.4751819190476219E-2</v>
      </c>
      <c r="N116" s="70"/>
    </row>
    <row r="117" spans="1:14" s="40" customFormat="1">
      <c r="A117" s="27" t="s">
        <v>18</v>
      </c>
      <c r="B117" s="74">
        <f t="shared" si="11"/>
        <v>1.2482969807076128E-2</v>
      </c>
      <c r="C117" s="74">
        <f t="shared" si="11"/>
        <v>7.5974959504118856E-3</v>
      </c>
      <c r="D117" s="74">
        <f t="shared" si="11"/>
        <v>-5.3570598822763789E-4</v>
      </c>
      <c r="E117" s="75">
        <f t="shared" si="10"/>
        <v>8.3277911479342943E-3</v>
      </c>
      <c r="F117" s="75">
        <f t="shared" si="12"/>
        <v>5.4753631369373517E-3</v>
      </c>
      <c r="G117" s="75">
        <f t="shared" si="12"/>
        <v>7.4398528481352446E-3</v>
      </c>
      <c r="H117" s="75">
        <f t="shared" si="12"/>
        <v>6.9767277431268407E-3</v>
      </c>
      <c r="I117" s="75">
        <f t="shared" si="12"/>
        <v>1.9256468671769594E-3</v>
      </c>
      <c r="J117" s="75">
        <f t="shared" si="12"/>
        <v>-3.1836813263946685E-3</v>
      </c>
      <c r="K117" s="75">
        <f t="shared" si="12"/>
        <v>-2.1198427516669321E-3</v>
      </c>
      <c r="L117" s="81">
        <f t="shared" si="9"/>
        <v>2.7434542067842765E-3</v>
      </c>
      <c r="N117" s="70"/>
    </row>
    <row r="118" spans="1:14" s="40" customFormat="1">
      <c r="A118" s="32"/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82"/>
      <c r="N118" s="70"/>
    </row>
    <row r="119" spans="1:14" s="40" customFormat="1">
      <c r="A119" s="29" t="s">
        <v>19</v>
      </c>
      <c r="B119" s="71">
        <f t="shared" si="11"/>
        <v>1.5038577000617318E-2</v>
      </c>
      <c r="C119" s="71">
        <f t="shared" si="11"/>
        <v>1.3939773479388035E-2</v>
      </c>
      <c r="D119" s="71">
        <f t="shared" si="11"/>
        <v>3.9544976294570581E-3</v>
      </c>
      <c r="E119" s="72">
        <f t="shared" ref="E119:E133" si="13">RATE(5, ,-E23,F23)</f>
        <v>4.8473475397330622E-3</v>
      </c>
      <c r="F119" s="72">
        <f t="shared" si="12"/>
        <v>9.9411444119001744E-3</v>
      </c>
      <c r="G119" s="72">
        <f t="shared" si="12"/>
        <v>6.3312566083036231E-3</v>
      </c>
      <c r="H119" s="72">
        <f t="shared" si="12"/>
        <v>5.9878246170362122E-3</v>
      </c>
      <c r="I119" s="72">
        <f t="shared" si="12"/>
        <v>2.9466147474122729E-3</v>
      </c>
      <c r="J119" s="72">
        <f t="shared" si="12"/>
        <v>2.2335966773615753E-3</v>
      </c>
      <c r="K119" s="72">
        <f t="shared" si="12"/>
        <v>2.9371491736622877E-3</v>
      </c>
      <c r="L119" s="80">
        <f t="shared" si="9"/>
        <v>5.0593480979195639E-3</v>
      </c>
      <c r="N119" s="70"/>
    </row>
    <row r="120" spans="1:14" s="40" customFormat="1">
      <c r="A120" s="27" t="s">
        <v>20</v>
      </c>
      <c r="B120" s="74">
        <f t="shared" si="11"/>
        <v>1.0612067872395395E-2</v>
      </c>
      <c r="C120" s="74">
        <f t="shared" si="11"/>
        <v>3.2316557533731902E-3</v>
      </c>
      <c r="D120" s="74">
        <f t="shared" si="11"/>
        <v>2.7038885895345863E-3</v>
      </c>
      <c r="E120" s="75">
        <f t="shared" si="13"/>
        <v>-1.2790995557981598E-4</v>
      </c>
      <c r="F120" s="75">
        <f t="shared" si="12"/>
        <v>2.0738448177945435E-3</v>
      </c>
      <c r="G120" s="75">
        <f t="shared" si="12"/>
        <v>5.349543694565348E-3</v>
      </c>
      <c r="H120" s="75">
        <f t="shared" si="12"/>
        <v>-6.8448508981473288E-4</v>
      </c>
      <c r="I120" s="75">
        <f t="shared" si="12"/>
        <v>-2.20524606731931E-3</v>
      </c>
      <c r="J120" s="75">
        <f t="shared" si="12"/>
        <v>8.3422812508959238E-3</v>
      </c>
      <c r="K120" s="75">
        <f t="shared" si="12"/>
        <v>2.9388484174330369E-3</v>
      </c>
      <c r="L120" s="81">
        <f t="shared" si="9"/>
        <v>2.6295842426744534E-3</v>
      </c>
      <c r="N120" s="70"/>
    </row>
    <row r="121" spans="1:14" s="40" customFormat="1">
      <c r="A121" s="27" t="s">
        <v>21</v>
      </c>
      <c r="B121" s="74">
        <f t="shared" si="11"/>
        <v>-1.0208770210600834E-4</v>
      </c>
      <c r="C121" s="74">
        <f t="shared" si="11"/>
        <v>2.0995615187105908E-3</v>
      </c>
      <c r="D121" s="74">
        <f t="shared" si="11"/>
        <v>-8.7919225845672633E-3</v>
      </c>
      <c r="E121" s="75">
        <f t="shared" si="13"/>
        <v>1.0923589752189592E-4</v>
      </c>
      <c r="F121" s="75">
        <f t="shared" si="12"/>
        <v>2.2043259569518216E-2</v>
      </c>
      <c r="G121" s="75">
        <f t="shared" si="12"/>
        <v>8.0655180850164685E-3</v>
      </c>
      <c r="H121" s="75">
        <f t="shared" si="12"/>
        <v>1.8237076491148976E-3</v>
      </c>
      <c r="I121" s="75">
        <f t="shared" si="12"/>
        <v>2.1188010882434088E-4</v>
      </c>
      <c r="J121" s="75">
        <f t="shared" si="12"/>
        <v>1.3505326411769615E-2</v>
      </c>
      <c r="K121" s="75">
        <f t="shared" si="12"/>
        <v>2.8958160147116632E-3</v>
      </c>
      <c r="L121" s="81">
        <f t="shared" si="9"/>
        <v>8.061900647656944E-3</v>
      </c>
      <c r="N121" s="70"/>
    </row>
    <row r="122" spans="1:14" s="40" customFormat="1">
      <c r="A122" s="27" t="s">
        <v>22</v>
      </c>
      <c r="B122" s="74">
        <f t="shared" si="11"/>
        <v>-1.696393149244309E-3</v>
      </c>
      <c r="C122" s="74">
        <f t="shared" si="11"/>
        <v>1.1556655443488471E-2</v>
      </c>
      <c r="D122" s="74">
        <f t="shared" si="11"/>
        <v>1.0130087405783019E-3</v>
      </c>
      <c r="E122" s="75">
        <f t="shared" si="13"/>
        <v>-4.8829134506695295E-3</v>
      </c>
      <c r="F122" s="75">
        <f t="shared" si="12"/>
        <v>-8.4399748286825178E-3</v>
      </c>
      <c r="G122" s="75">
        <f t="shared" si="12"/>
        <v>9.2936910338379773E-3</v>
      </c>
      <c r="H122" s="75">
        <f t="shared" si="12"/>
        <v>1.5300954640447423E-2</v>
      </c>
      <c r="I122" s="75">
        <f t="shared" si="12"/>
        <v>7.3446837667424901E-3</v>
      </c>
      <c r="J122" s="75">
        <f t="shared" si="12"/>
        <v>-3.5341364152363473E-3</v>
      </c>
      <c r="K122" s="75">
        <f t="shared" si="12"/>
        <v>2.9388484174329367E-3</v>
      </c>
      <c r="L122" s="81">
        <f t="shared" si="9"/>
        <v>3.7858211907958496E-3</v>
      </c>
      <c r="N122" s="70"/>
    </row>
    <row r="123" spans="1:14" s="40" customFormat="1">
      <c r="A123" s="27" t="s">
        <v>23</v>
      </c>
      <c r="B123" s="74">
        <f t="shared" si="11"/>
        <v>4.1747138881510666E-2</v>
      </c>
      <c r="C123" s="74">
        <f t="shared" si="11"/>
        <v>3.501462683649402E-2</v>
      </c>
      <c r="D123" s="74">
        <f t="shared" si="11"/>
        <v>1.2277375023679727E-2</v>
      </c>
      <c r="E123" s="75">
        <f t="shared" si="13"/>
        <v>9.5365425422794942E-3</v>
      </c>
      <c r="F123" s="75">
        <f t="shared" si="12"/>
        <v>2.8512055852533295E-4</v>
      </c>
      <c r="G123" s="75">
        <f t="shared" si="12"/>
        <v>8.5589045035717719E-3</v>
      </c>
      <c r="H123" s="75">
        <f t="shared" si="12"/>
        <v>9.1404328006893069E-3</v>
      </c>
      <c r="I123" s="75">
        <f t="shared" si="12"/>
        <v>5.3513099978671746E-3</v>
      </c>
      <c r="J123" s="75">
        <f t="shared" si="12"/>
        <v>-1.3243952446110082E-3</v>
      </c>
      <c r="K123" s="75">
        <f t="shared" si="12"/>
        <v>2.9388484174328908E-3</v>
      </c>
      <c r="L123" s="81">
        <f t="shared" si="9"/>
        <v>4.1507212397872834E-3</v>
      </c>
      <c r="N123" s="70"/>
    </row>
    <row r="124" spans="1:14" s="40" customFormat="1">
      <c r="A124" s="27" t="s">
        <v>24</v>
      </c>
      <c r="B124" s="74">
        <f t="shared" si="11"/>
        <v>1.3863850234225657E-2</v>
      </c>
      <c r="C124" s="74">
        <f t="shared" si="11"/>
        <v>1.4747037182071135E-2</v>
      </c>
      <c r="D124" s="74">
        <f t="shared" si="11"/>
        <v>2.6463255811668596E-3</v>
      </c>
      <c r="E124" s="75">
        <f t="shared" si="13"/>
        <v>1.5598926097406127E-2</v>
      </c>
      <c r="F124" s="75">
        <f t="shared" si="12"/>
        <v>2.0262248439200038E-3</v>
      </c>
      <c r="G124" s="75">
        <f t="shared" si="12"/>
        <v>7.0745750491181822E-3</v>
      </c>
      <c r="H124" s="75">
        <f t="shared" si="12"/>
        <v>1.1024819635653174E-2</v>
      </c>
      <c r="I124" s="75">
        <f t="shared" si="12"/>
        <v>4.106562065989249E-3</v>
      </c>
      <c r="J124" s="75">
        <f t="shared" si="12"/>
        <v>-6.15486942178486E-3</v>
      </c>
      <c r="K124" s="75">
        <f t="shared" si="12"/>
        <v>2.9388484174325941E-3</v>
      </c>
      <c r="L124" s="81">
        <f t="shared" si="9"/>
        <v>3.48892796957821E-3</v>
      </c>
      <c r="N124" s="70"/>
    </row>
    <row r="125" spans="1:14" s="40" customFormat="1">
      <c r="A125" s="27" t="s">
        <v>25</v>
      </c>
      <c r="B125" s="74">
        <f t="shared" si="11"/>
        <v>2.2018279643089545E-2</v>
      </c>
      <c r="C125" s="74">
        <f t="shared" si="11"/>
        <v>2.1254509564886094E-2</v>
      </c>
      <c r="D125" s="74">
        <f t="shared" si="11"/>
        <v>5.5495409029047539E-3</v>
      </c>
      <c r="E125" s="75">
        <f t="shared" si="13"/>
        <v>8.5273028574371808E-3</v>
      </c>
      <c r="F125" s="75">
        <f t="shared" si="12"/>
        <v>1.0583171588245035E-2</v>
      </c>
      <c r="G125" s="75">
        <f t="shared" si="12"/>
        <v>7.2567177250368649E-3</v>
      </c>
      <c r="H125" s="75">
        <f t="shared" si="12"/>
        <v>1.7348393622563748E-3</v>
      </c>
      <c r="I125" s="75">
        <f t="shared" si="12"/>
        <v>5.2554744213832785E-3</v>
      </c>
      <c r="J125" s="75">
        <f t="shared" si="12"/>
        <v>1.9633486205905383E-3</v>
      </c>
      <c r="K125" s="75">
        <f t="shared" si="12"/>
        <v>2.9388484174330959E-3</v>
      </c>
      <c r="L125" s="81">
        <f t="shared" si="9"/>
        <v>4.9503941397872654E-3</v>
      </c>
      <c r="N125" s="70"/>
    </row>
    <row r="126" spans="1:14" s="40" customFormat="1">
      <c r="A126" s="27" t="s">
        <v>26</v>
      </c>
      <c r="B126" s="74">
        <f t="shared" si="11"/>
        <v>3.1111576229659946E-2</v>
      </c>
      <c r="C126" s="74">
        <f t="shared" si="11"/>
        <v>2.3343636543988612E-2</v>
      </c>
      <c r="D126" s="74">
        <f t="shared" si="11"/>
        <v>9.2218070753594429E-3</v>
      </c>
      <c r="E126" s="75">
        <f t="shared" si="13"/>
        <v>6.2097291631840494E-3</v>
      </c>
      <c r="F126" s="75">
        <f t="shared" si="12"/>
        <v>2.2596886953379514E-2</v>
      </c>
      <c r="G126" s="75">
        <f t="shared" si="12"/>
        <v>5.2710854896066443E-3</v>
      </c>
      <c r="H126" s="75">
        <f t="shared" si="12"/>
        <v>6.7757043134800601E-3</v>
      </c>
      <c r="I126" s="75">
        <f t="shared" si="12"/>
        <v>2.001215653744717E-3</v>
      </c>
      <c r="J126" s="75">
        <f t="shared" si="12"/>
        <v>-2.692694795845461E-3</v>
      </c>
      <c r="K126" s="75">
        <f t="shared" si="12"/>
        <v>2.9388484174330087E-3</v>
      </c>
      <c r="L126" s="81">
        <f t="shared" si="9"/>
        <v>6.117449206445952E-3</v>
      </c>
      <c r="N126" s="70"/>
    </row>
    <row r="127" spans="1:14" s="40" customFormat="1">
      <c r="A127" s="27" t="s">
        <v>27</v>
      </c>
      <c r="B127" s="74">
        <f t="shared" si="11"/>
        <v>2.8956488439481873E-2</v>
      </c>
      <c r="C127" s="74">
        <f t="shared" si="11"/>
        <v>1.5228654960219797E-2</v>
      </c>
      <c r="D127" s="74">
        <f t="shared" si="11"/>
        <v>7.2457534743067334E-3</v>
      </c>
      <c r="E127" s="75">
        <f t="shared" si="13"/>
        <v>4.9263468872651926E-3</v>
      </c>
      <c r="F127" s="75">
        <f t="shared" si="12"/>
        <v>1.3593429782664472E-2</v>
      </c>
      <c r="G127" s="75">
        <f t="shared" si="12"/>
        <v>4.3264664501183343E-3</v>
      </c>
      <c r="H127" s="75">
        <f t="shared" si="12"/>
        <v>1.0608028558210397E-3</v>
      </c>
      <c r="I127" s="75">
        <f t="shared" si="12"/>
        <v>-3.6626708196003428E-4</v>
      </c>
      <c r="J127" s="75">
        <f t="shared" si="12"/>
        <v>1.2083438197116799E-2</v>
      </c>
      <c r="K127" s="75">
        <f t="shared" si="12"/>
        <v>2.938848417432706E-3</v>
      </c>
      <c r="L127" s="81">
        <f t="shared" si="9"/>
        <v>5.5919876677348523E-3</v>
      </c>
      <c r="N127" s="70"/>
    </row>
    <row r="128" spans="1:14" s="40" customFormat="1">
      <c r="A128" s="27" t="s">
        <v>28</v>
      </c>
      <c r="B128" s="74">
        <f t="shared" si="11"/>
        <v>6.6622578682993247E-2</v>
      </c>
      <c r="C128" s="74">
        <f t="shared" si="11"/>
        <v>3.8848280947848882E-2</v>
      </c>
      <c r="D128" s="74">
        <f t="shared" si="11"/>
        <v>1.8724641124064134E-2</v>
      </c>
      <c r="E128" s="75">
        <f t="shared" si="13"/>
        <v>1.5131800680192797E-2</v>
      </c>
      <c r="F128" s="75">
        <f t="shared" si="12"/>
        <v>1.9171728932202883E-2</v>
      </c>
      <c r="G128" s="75">
        <f t="shared" si="12"/>
        <v>6.0903208478012309E-3</v>
      </c>
      <c r="H128" s="75">
        <f t="shared" si="12"/>
        <v>1.0985968861217702E-2</v>
      </c>
      <c r="I128" s="75">
        <f t="shared" si="12"/>
        <v>5.6611647155550551E-3</v>
      </c>
      <c r="J128" s="75">
        <f t="shared" si="12"/>
        <v>-3.5151011225162273E-3</v>
      </c>
      <c r="K128" s="75">
        <f t="shared" si="12"/>
        <v>2.9388484174325586E-3</v>
      </c>
      <c r="L128" s="81">
        <f t="shared" si="9"/>
        <v>6.8645577400179084E-3</v>
      </c>
      <c r="N128" s="70"/>
    </row>
    <row r="129" spans="1:14" s="40" customFormat="1">
      <c r="A129" s="27" t="s">
        <v>29</v>
      </c>
      <c r="B129" s="74">
        <f t="shared" si="11"/>
        <v>6.7059580524532246E-3</v>
      </c>
      <c r="C129" s="74">
        <f t="shared" si="11"/>
        <v>1.227591884924523E-2</v>
      </c>
      <c r="D129" s="74">
        <f t="shared" si="11"/>
        <v>-2.7509742977196616E-3</v>
      </c>
      <c r="E129" s="75">
        <f t="shared" si="13"/>
        <v>5.0731403463493546E-4</v>
      </c>
      <c r="F129" s="75">
        <f t="shared" si="12"/>
        <v>1.0948338251058169E-3</v>
      </c>
      <c r="G129" s="75">
        <f t="shared" si="12"/>
        <v>8.8184487390280224E-3</v>
      </c>
      <c r="H129" s="75">
        <f t="shared" si="12"/>
        <v>8.0705450124131401E-3</v>
      </c>
      <c r="I129" s="75">
        <f t="shared" si="12"/>
        <v>5.7061371772441812E-3</v>
      </c>
      <c r="J129" s="75">
        <f t="shared" si="12"/>
        <v>3.0756119977876193E-3</v>
      </c>
      <c r="K129" s="75">
        <f t="shared" si="12"/>
        <v>2.9388484174326076E-3</v>
      </c>
      <c r="L129" s="81">
        <f t="shared" si="9"/>
        <v>4.9467834382080685E-3</v>
      </c>
      <c r="N129" s="70"/>
    </row>
    <row r="130" spans="1:14" s="40" customFormat="1">
      <c r="A130" s="27" t="s">
        <v>30</v>
      </c>
      <c r="B130" s="74">
        <f t="shared" si="11"/>
        <v>2.4751011610359929E-2</v>
      </c>
      <c r="C130" s="74">
        <f t="shared" si="11"/>
        <v>2.8823044032949451E-2</v>
      </c>
      <c r="D130" s="74">
        <f t="shared" si="11"/>
        <v>1.5790521002202143E-2</v>
      </c>
      <c r="E130" s="75">
        <f t="shared" si="13"/>
        <v>1.1687346539310792E-2</v>
      </c>
      <c r="F130" s="75">
        <f t="shared" si="12"/>
        <v>5.0183623250514677E-3</v>
      </c>
      <c r="G130" s="75">
        <f t="shared" si="12"/>
        <v>9.6659968196722408E-6</v>
      </c>
      <c r="H130" s="75">
        <f t="shared" si="12"/>
        <v>1.6025248359015518E-2</v>
      </c>
      <c r="I130" s="75">
        <f t="shared" si="12"/>
        <v>4.1553125299462861E-3</v>
      </c>
      <c r="J130" s="75">
        <f t="shared" si="12"/>
        <v>-1.27753236481316E-2</v>
      </c>
      <c r="K130" s="75">
        <f t="shared" si="12"/>
        <v>2.9388484174328942E-3</v>
      </c>
      <c r="L130" s="81">
        <f t="shared" si="9"/>
        <v>2.5260667313320188E-3</v>
      </c>
      <c r="N130" s="70"/>
    </row>
    <row r="131" spans="1:14" s="40" customFormat="1">
      <c r="A131" s="27" t="s">
        <v>31</v>
      </c>
      <c r="B131" s="74">
        <f t="shared" si="11"/>
        <v>6.1044975172364124E-2</v>
      </c>
      <c r="C131" s="74">
        <f t="shared" si="11"/>
        <v>2.5512257933210301E-2</v>
      </c>
      <c r="D131" s="74">
        <f t="shared" si="11"/>
        <v>1.2086894373095474E-2</v>
      </c>
      <c r="E131" s="75">
        <f t="shared" si="13"/>
        <v>8.89688009056217E-3</v>
      </c>
      <c r="F131" s="75">
        <f t="shared" si="12"/>
        <v>4.1287390766236451E-3</v>
      </c>
      <c r="G131" s="75">
        <f t="shared" si="12"/>
        <v>9.0729190507543456E-3</v>
      </c>
      <c r="H131" s="75">
        <f t="shared" si="12"/>
        <v>1.5066050791810455E-2</v>
      </c>
      <c r="I131" s="75">
        <f t="shared" si="12"/>
        <v>5.8064035271060306E-3</v>
      </c>
      <c r="J131" s="75">
        <f t="shared" si="12"/>
        <v>-6.5235763550096637E-3</v>
      </c>
      <c r="K131" s="75">
        <f t="shared" si="12"/>
        <v>2.9388484174330317E-3</v>
      </c>
      <c r="L131" s="81">
        <f t="shared" si="9"/>
        <v>5.0602824618876888E-3</v>
      </c>
      <c r="N131" s="70"/>
    </row>
    <row r="132" spans="1:14" s="40" customFormat="1">
      <c r="A132" s="27" t="s">
        <v>32</v>
      </c>
      <c r="B132" s="74">
        <f t="shared" ref="B132:D140" si="14">RATE(10, , -B36,C36)</f>
        <v>5.8681783249108378E-3</v>
      </c>
      <c r="C132" s="74">
        <f t="shared" si="14"/>
        <v>4.4635701823474046E-3</v>
      </c>
      <c r="D132" s="74">
        <f t="shared" si="14"/>
        <v>-1.4615483819461201E-3</v>
      </c>
      <c r="E132" s="75">
        <f t="shared" si="13"/>
        <v>1.956814850573941E-3</v>
      </c>
      <c r="F132" s="75">
        <f t="shared" ref="F132:K140" si="15">RATE(5, ,-F36,G36)</f>
        <v>2.0027818739095128E-2</v>
      </c>
      <c r="G132" s="75">
        <f t="shared" si="15"/>
        <v>4.7324460759845255E-3</v>
      </c>
      <c r="H132" s="75">
        <f t="shared" si="15"/>
        <v>3.7559555534218158E-3</v>
      </c>
      <c r="I132" s="75">
        <f t="shared" si="15"/>
        <v>2.2789274150893575E-3</v>
      </c>
      <c r="J132" s="75">
        <f t="shared" si="15"/>
        <v>4.3952102166793915E-3</v>
      </c>
      <c r="K132" s="75">
        <f t="shared" si="15"/>
        <v>2.9388484174328205E-3</v>
      </c>
      <c r="L132" s="81">
        <f t="shared" si="9"/>
        <v>6.3360811659772176E-3</v>
      </c>
      <c r="N132" s="70"/>
    </row>
    <row r="133" spans="1:14" s="40" customFormat="1">
      <c r="A133" s="27" t="s">
        <v>33</v>
      </c>
      <c r="B133" s="74">
        <f t="shared" si="14"/>
        <v>2.6949121879445877E-2</v>
      </c>
      <c r="C133" s="74">
        <f t="shared" si="14"/>
        <v>1.9727024882786812E-2</v>
      </c>
      <c r="D133" s="74">
        <f t="shared" si="14"/>
        <v>1.5200839412143688E-2</v>
      </c>
      <c r="E133" s="75">
        <f t="shared" si="13"/>
        <v>1.3627099366553942E-2</v>
      </c>
      <c r="F133" s="75">
        <f t="shared" si="15"/>
        <v>-3.6981020450024531E-3</v>
      </c>
      <c r="G133" s="75">
        <f t="shared" si="15"/>
        <v>6.405638668889573E-3</v>
      </c>
      <c r="H133" s="75">
        <f t="shared" si="15"/>
        <v>6.7952558696280294E-3</v>
      </c>
      <c r="I133" s="75">
        <f t="shared" si="15"/>
        <v>6.5583567361795995E-3</v>
      </c>
      <c r="J133" s="75">
        <f t="shared" si="15"/>
        <v>-2.2295485440135205E-3</v>
      </c>
      <c r="K133" s="75">
        <f t="shared" si="15"/>
        <v>2.9388484174328756E-3</v>
      </c>
      <c r="L133" s="81">
        <f t="shared" si="9"/>
        <v>2.7858683475021459E-3</v>
      </c>
      <c r="N133" s="70"/>
    </row>
    <row r="134" spans="1:14" s="40" customFormat="1">
      <c r="A134" s="32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82"/>
      <c r="N134" s="70"/>
    </row>
    <row r="135" spans="1:14" s="40" customFormat="1">
      <c r="A135" s="29" t="s">
        <v>34</v>
      </c>
      <c r="B135" s="71">
        <f t="shared" si="14"/>
        <v>1.7353506773649007E-2</v>
      </c>
      <c r="C135" s="71">
        <f t="shared" si="14"/>
        <v>1.3770641468525815E-2</v>
      </c>
      <c r="D135" s="71">
        <f t="shared" si="14"/>
        <v>8.8779033647591295E-4</v>
      </c>
      <c r="E135" s="72">
        <f>RATE(5, ,-E39,F39)</f>
        <v>1.4072049447600587E-4</v>
      </c>
      <c r="F135" s="72">
        <f t="shared" si="15"/>
        <v>1.413829456264578E-2</v>
      </c>
      <c r="G135" s="72">
        <f t="shared" si="15"/>
        <v>7.0610399035951777E-3</v>
      </c>
      <c r="H135" s="72">
        <f t="shared" si="15"/>
        <v>5.3200203677522271E-3</v>
      </c>
      <c r="I135" s="72">
        <f t="shared" si="15"/>
        <v>3.3687739992277707E-3</v>
      </c>
      <c r="J135" s="72">
        <f t="shared" si="15"/>
        <v>4.4482521512279292E-3</v>
      </c>
      <c r="K135" s="72">
        <f t="shared" si="15"/>
        <v>8.0008519325031075E-3</v>
      </c>
      <c r="L135" s="80">
        <f t="shared" si="9"/>
        <v>7.0500592638691011E-3</v>
      </c>
      <c r="N135" s="70"/>
    </row>
    <row r="136" spans="1:14" s="40" customFormat="1">
      <c r="A136" s="27" t="s">
        <v>35</v>
      </c>
      <c r="B136" s="74">
        <f t="shared" si="14"/>
        <v>1.7542733514622332E-2</v>
      </c>
      <c r="C136" s="74">
        <f t="shared" si="14"/>
        <v>1.1784027680493867E-2</v>
      </c>
      <c r="D136" s="74">
        <f t="shared" si="14"/>
        <v>1.5929285693340746E-3</v>
      </c>
      <c r="E136" s="75">
        <f>RATE(5, ,-E40,F40)</f>
        <v>-2.0416312156751348E-3</v>
      </c>
      <c r="F136" s="75">
        <f t="shared" si="15"/>
        <v>1.5884134195603715E-2</v>
      </c>
      <c r="G136" s="75">
        <f t="shared" si="15"/>
        <v>6.754402852223138E-3</v>
      </c>
      <c r="H136" s="75">
        <f t="shared" si="15"/>
        <v>7.1840812382414979E-3</v>
      </c>
      <c r="I136" s="75">
        <f t="shared" si="15"/>
        <v>3.7524897698348113E-3</v>
      </c>
      <c r="J136" s="75">
        <f t="shared" si="15"/>
        <v>1.3885488758037491E-3</v>
      </c>
      <c r="K136" s="75">
        <f t="shared" si="15"/>
        <v>7.352127838979255E-3</v>
      </c>
      <c r="L136" s="81">
        <f t="shared" si="9"/>
        <v>7.0426300631090703E-3</v>
      </c>
      <c r="N136" s="70"/>
    </row>
    <row r="137" spans="1:14" s="40" customFormat="1">
      <c r="A137" s="27" t="s">
        <v>36</v>
      </c>
      <c r="B137" s="74">
        <f t="shared" si="14"/>
        <v>2.4843791246451519E-2</v>
      </c>
      <c r="C137" s="74">
        <f t="shared" si="14"/>
        <v>2.1453589483903794E-2</v>
      </c>
      <c r="D137" s="74">
        <f t="shared" si="14"/>
        <v>4.6814198744463123E-3</v>
      </c>
      <c r="E137" s="75">
        <f>RATE(5, ,-E41,F41)</f>
        <v>9.6899406684985154E-4</v>
      </c>
      <c r="F137" s="75">
        <f t="shared" si="15"/>
        <v>-3.183437807728584E-3</v>
      </c>
      <c r="G137" s="75">
        <f t="shared" si="15"/>
        <v>7.1782303457434485E-3</v>
      </c>
      <c r="H137" s="75">
        <f t="shared" si="15"/>
        <v>4.1207005368677843E-3</v>
      </c>
      <c r="I137" s="75">
        <f t="shared" si="15"/>
        <v>9.357745266593399E-3</v>
      </c>
      <c r="J137" s="75">
        <f t="shared" si="15"/>
        <v>2.2960513021834795E-3</v>
      </c>
      <c r="K137" s="75">
        <f t="shared" si="15"/>
        <v>9.1466936277118001E-3</v>
      </c>
      <c r="L137" s="81">
        <f t="shared" si="9"/>
        <v>4.8097089681838345E-3</v>
      </c>
      <c r="N137" s="70"/>
    </row>
    <row r="138" spans="1:14" s="40" customFormat="1">
      <c r="A138" s="27" t="s">
        <v>37</v>
      </c>
      <c r="B138" s="74">
        <f t="shared" si="14"/>
        <v>1.5615663263405903E-2</v>
      </c>
      <c r="C138" s="74">
        <f t="shared" si="14"/>
        <v>1.4232719773938142E-2</v>
      </c>
      <c r="D138" s="74">
        <f t="shared" si="14"/>
        <v>-7.4235942893357773E-4</v>
      </c>
      <c r="E138" s="75">
        <f>RATE(5, ,-E42,F42)</f>
        <v>2.2724345171212931E-3</v>
      </c>
      <c r="F138" s="75">
        <f t="shared" si="15"/>
        <v>1.6287514314832559E-2</v>
      </c>
      <c r="G138" s="75">
        <f t="shared" si="15"/>
        <v>7.3413169531494054E-3</v>
      </c>
      <c r="H138" s="75">
        <f t="shared" si="15"/>
        <v>3.580107583008764E-3</v>
      </c>
      <c r="I138" s="75">
        <f t="shared" si="15"/>
        <v>1.6890355913619837E-3</v>
      </c>
      <c r="J138" s="75">
        <f t="shared" si="15"/>
        <v>8.1699977126909046E-3</v>
      </c>
      <c r="K138" s="75">
        <f t="shared" si="15"/>
        <v>8.4022965043462471E-3</v>
      </c>
      <c r="L138" s="81">
        <f t="shared" si="9"/>
        <v>7.5678456478556642E-3</v>
      </c>
      <c r="N138" s="70"/>
    </row>
    <row r="139" spans="1:14" s="40" customFormat="1">
      <c r="A139" s="32"/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82"/>
      <c r="N139" s="70"/>
    </row>
    <row r="140" spans="1:14" s="40" customFormat="1" ht="13.5" thickBot="1">
      <c r="A140" s="30" t="s">
        <v>38</v>
      </c>
      <c r="B140" s="83">
        <f t="shared" si="14"/>
        <v>9.1498836737530908E-3</v>
      </c>
      <c r="C140" s="83">
        <f t="shared" si="14"/>
        <v>1.3213359329902731E-2</v>
      </c>
      <c r="D140" s="83">
        <f t="shared" si="14"/>
        <v>2.7192693528919252E-3</v>
      </c>
      <c r="E140" s="84">
        <f>RATE(5, ,-E44,F44)</f>
        <v>5.1119126205682172E-3</v>
      </c>
      <c r="F140" s="84">
        <f t="shared" si="15"/>
        <v>1.3534042274319393E-2</v>
      </c>
      <c r="G140" s="84">
        <f t="shared" si="15"/>
        <v>5.8879896496992594E-3</v>
      </c>
      <c r="H140" s="84">
        <f t="shared" si="15"/>
        <v>5.1593382984954994E-3</v>
      </c>
      <c r="I140" s="84">
        <f t="shared" si="15"/>
        <v>4.8942135504670302E-3</v>
      </c>
      <c r="J140" s="84">
        <f t="shared" si="15"/>
        <v>4.0509535065083079E-3</v>
      </c>
      <c r="K140" s="84">
        <f t="shared" si="15"/>
        <v>4.925321960068018E-3</v>
      </c>
      <c r="L140" s="85">
        <f>RATE(30, , -F44,L44)</f>
        <v>6.4034737020215128E-3</v>
      </c>
      <c r="N140" s="70"/>
    </row>
    <row r="141" spans="1:14">
      <c r="A141"/>
    </row>
    <row r="142" spans="1:14">
      <c r="A142"/>
    </row>
    <row r="143" spans="1:14">
      <c r="A143"/>
    </row>
    <row r="144" spans="1:14">
      <c r="A144"/>
    </row>
    <row r="145" spans="1:1">
      <c r="A145"/>
    </row>
    <row r="146" spans="1:1">
      <c r="A146"/>
    </row>
    <row r="147" spans="1:1">
      <c r="A147"/>
    </row>
    <row r="148" spans="1:1">
      <c r="A148"/>
    </row>
    <row r="149" spans="1:1">
      <c r="A149"/>
    </row>
    <row r="150" spans="1:1">
      <c r="A150"/>
    </row>
    <row r="151" spans="1:1">
      <c r="A151"/>
    </row>
    <row r="152" spans="1:1">
      <c r="A152"/>
    </row>
    <row r="153" spans="1:1">
      <c r="A153"/>
    </row>
    <row r="154" spans="1:1">
      <c r="A154"/>
    </row>
    <row r="155" spans="1:1">
      <c r="A155"/>
    </row>
    <row r="156" spans="1:1">
      <c r="A156"/>
    </row>
    <row r="157" spans="1:1">
      <c r="A157"/>
    </row>
    <row r="158" spans="1:1">
      <c r="A158"/>
    </row>
    <row r="159" spans="1:1">
      <c r="A159"/>
    </row>
    <row r="160" spans="1:1">
      <c r="A160"/>
    </row>
    <row r="161" spans="1:1">
      <c r="A161"/>
    </row>
    <row r="162" spans="1:1">
      <c r="A162"/>
    </row>
    <row r="163" spans="1:1">
      <c r="A163"/>
    </row>
    <row r="164" spans="1:1">
      <c r="A164"/>
    </row>
    <row r="165" spans="1:1">
      <c r="A165"/>
    </row>
    <row r="166" spans="1:1">
      <c r="A166"/>
    </row>
    <row r="167" spans="1:1">
      <c r="A167"/>
    </row>
    <row r="168" spans="1:1">
      <c r="A168"/>
    </row>
    <row r="169" spans="1:1">
      <c r="A169"/>
    </row>
    <row r="170" spans="1:1">
      <c r="A170"/>
    </row>
    <row r="171" spans="1:1">
      <c r="A171"/>
    </row>
    <row r="172" spans="1:1">
      <c r="A172"/>
    </row>
    <row r="173" spans="1:1">
      <c r="A173"/>
    </row>
    <row r="174" spans="1:1">
      <c r="A174"/>
    </row>
    <row r="175" spans="1:1">
      <c r="A175"/>
    </row>
    <row r="176" spans="1:1">
      <c r="A176"/>
    </row>
    <row r="177" spans="1:1">
      <c r="A177"/>
    </row>
    <row r="178" spans="1:1">
      <c r="A178"/>
    </row>
    <row r="179" spans="1:1">
      <c r="A179"/>
    </row>
    <row r="180" spans="1:1">
      <c r="A180"/>
    </row>
    <row r="181" spans="1:1">
      <c r="A181"/>
    </row>
    <row r="182" spans="1:1">
      <c r="A182"/>
    </row>
    <row r="183" spans="1:1">
      <c r="A183"/>
    </row>
    <row r="184" spans="1:1">
      <c r="A184"/>
    </row>
    <row r="185" spans="1:1">
      <c r="A185"/>
    </row>
    <row r="186" spans="1:1">
      <c r="A186"/>
    </row>
    <row r="187" spans="1:1">
      <c r="A187"/>
    </row>
    <row r="188" spans="1:1">
      <c r="A188"/>
    </row>
    <row r="189" spans="1:1">
      <c r="A189"/>
    </row>
    <row r="190" spans="1:1">
      <c r="A190"/>
    </row>
    <row r="191" spans="1:1">
      <c r="A191"/>
    </row>
    <row r="192" spans="1:1">
      <c r="A192"/>
    </row>
    <row r="193" spans="1:1">
      <c r="A193"/>
    </row>
    <row r="194" spans="1:1">
      <c r="A194"/>
    </row>
    <row r="195" spans="1:1">
      <c r="A195"/>
    </row>
    <row r="196" spans="1:1">
      <c r="A196"/>
    </row>
    <row r="197" spans="1:1">
      <c r="A197"/>
    </row>
    <row r="198" spans="1:1">
      <c r="A198"/>
    </row>
    <row r="199" spans="1:1">
      <c r="A199"/>
    </row>
    <row r="200" spans="1:1">
      <c r="A200"/>
    </row>
    <row r="201" spans="1:1">
      <c r="A201"/>
    </row>
    <row r="202" spans="1:1">
      <c r="A202"/>
    </row>
    <row r="203" spans="1:1">
      <c r="A203"/>
    </row>
    <row r="204" spans="1:1">
      <c r="A204"/>
    </row>
    <row r="205" spans="1:1">
      <c r="A205"/>
    </row>
    <row r="206" spans="1:1">
      <c r="A206"/>
    </row>
    <row r="207" spans="1:1">
      <c r="A207"/>
    </row>
    <row r="208" spans="1:1">
      <c r="A208"/>
    </row>
    <row r="209" spans="1:1">
      <c r="A209"/>
    </row>
    <row r="210" spans="1:1">
      <c r="A210"/>
    </row>
    <row r="211" spans="1:1">
      <c r="A211"/>
    </row>
    <row r="212" spans="1:1">
      <c r="A212"/>
    </row>
    <row r="213" spans="1:1">
      <c r="A213"/>
    </row>
    <row r="214" spans="1:1">
      <c r="A214"/>
    </row>
    <row r="215" spans="1:1">
      <c r="A215"/>
    </row>
    <row r="216" spans="1:1">
      <c r="A216"/>
    </row>
    <row r="217" spans="1:1">
      <c r="A217"/>
    </row>
    <row r="218" spans="1:1">
      <c r="A218"/>
    </row>
    <row r="219" spans="1:1">
      <c r="A219"/>
    </row>
    <row r="220" spans="1:1">
      <c r="A220"/>
    </row>
    <row r="221" spans="1:1">
      <c r="A221"/>
    </row>
    <row r="222" spans="1:1">
      <c r="A222"/>
    </row>
    <row r="223" spans="1:1">
      <c r="A223"/>
    </row>
    <row r="224" spans="1:1">
      <c r="A224"/>
    </row>
    <row r="225" spans="1:1">
      <c r="A225"/>
    </row>
    <row r="226" spans="1:1">
      <c r="A226"/>
    </row>
    <row r="227" spans="1:1">
      <c r="A227"/>
    </row>
    <row r="228" spans="1:1">
      <c r="A228"/>
    </row>
    <row r="229" spans="1:1">
      <c r="A229"/>
    </row>
    <row r="230" spans="1:1">
      <c r="A230"/>
    </row>
    <row r="231" spans="1:1">
      <c r="A231"/>
    </row>
    <row r="232" spans="1:1">
      <c r="A232"/>
    </row>
    <row r="233" spans="1:1">
      <c r="A233"/>
    </row>
    <row r="234" spans="1:1">
      <c r="A234"/>
    </row>
    <row r="235" spans="1:1">
      <c r="A235"/>
    </row>
    <row r="236" spans="1:1">
      <c r="A236"/>
    </row>
    <row r="237" spans="1:1">
      <c r="A237"/>
    </row>
    <row r="238" spans="1:1">
      <c r="A238"/>
    </row>
    <row r="239" spans="1:1">
      <c r="A239"/>
    </row>
    <row r="240" spans="1:1">
      <c r="A240"/>
    </row>
    <row r="241" spans="1:1">
      <c r="A241"/>
    </row>
    <row r="242" spans="1:1">
      <c r="A242"/>
    </row>
    <row r="243" spans="1:1">
      <c r="A243"/>
    </row>
    <row r="244" spans="1:1">
      <c r="A244"/>
    </row>
    <row r="245" spans="1:1">
      <c r="A245"/>
    </row>
    <row r="246" spans="1:1">
      <c r="A246"/>
    </row>
    <row r="247" spans="1:1">
      <c r="A247"/>
    </row>
    <row r="248" spans="1:1">
      <c r="A248"/>
    </row>
    <row r="249" spans="1:1">
      <c r="A249"/>
    </row>
    <row r="250" spans="1:1">
      <c r="A250"/>
    </row>
    <row r="251" spans="1:1">
      <c r="A251"/>
    </row>
    <row r="252" spans="1:1">
      <c r="A252"/>
    </row>
    <row r="253" spans="1:1">
      <c r="A253"/>
    </row>
    <row r="254" spans="1:1">
      <c r="A254"/>
    </row>
    <row r="255" spans="1:1">
      <c r="A255"/>
    </row>
    <row r="256" spans="1:1">
      <c r="A256"/>
    </row>
    <row r="257" spans="1:1">
      <c r="A257"/>
    </row>
    <row r="258" spans="1:1">
      <c r="A258"/>
    </row>
    <row r="259" spans="1:1">
      <c r="A259"/>
    </row>
    <row r="260" spans="1:1">
      <c r="A260"/>
    </row>
    <row r="261" spans="1:1">
      <c r="A261"/>
    </row>
    <row r="262" spans="1:1">
      <c r="A262"/>
    </row>
    <row r="263" spans="1:1">
      <c r="A263"/>
    </row>
    <row r="264" spans="1:1">
      <c r="A264"/>
    </row>
    <row r="265" spans="1:1">
      <c r="A265"/>
    </row>
    <row r="266" spans="1:1">
      <c r="A266"/>
    </row>
    <row r="267" spans="1:1">
      <c r="A267"/>
    </row>
    <row r="268" spans="1:1">
      <c r="A268"/>
    </row>
    <row r="269" spans="1:1">
      <c r="A269"/>
    </row>
    <row r="270" spans="1:1">
      <c r="A270"/>
    </row>
    <row r="271" spans="1:1">
      <c r="A271"/>
    </row>
    <row r="272" spans="1:1">
      <c r="A272"/>
    </row>
    <row r="273" spans="1:1">
      <c r="A273"/>
    </row>
    <row r="274" spans="1:1">
      <c r="A274"/>
    </row>
    <row r="275" spans="1:1">
      <c r="A275"/>
    </row>
    <row r="276" spans="1:1">
      <c r="A276"/>
    </row>
    <row r="277" spans="1:1">
      <c r="A277"/>
    </row>
    <row r="278" spans="1:1">
      <c r="A278"/>
    </row>
    <row r="279" spans="1:1">
      <c r="A279"/>
    </row>
    <row r="280" spans="1:1">
      <c r="A280"/>
    </row>
    <row r="281" spans="1:1">
      <c r="A281"/>
    </row>
    <row r="282" spans="1:1">
      <c r="A282"/>
    </row>
    <row r="283" spans="1:1">
      <c r="A283"/>
    </row>
    <row r="284" spans="1:1">
      <c r="A284"/>
    </row>
    <row r="285" spans="1:1">
      <c r="A285"/>
    </row>
    <row r="286" spans="1:1">
      <c r="A286"/>
    </row>
    <row r="287" spans="1:1">
      <c r="A287"/>
    </row>
    <row r="288" spans="1:1">
      <c r="A288"/>
    </row>
    <row r="289" spans="1:1">
      <c r="A289"/>
    </row>
    <row r="290" spans="1:1">
      <c r="A290"/>
    </row>
    <row r="291" spans="1:1">
      <c r="A291"/>
    </row>
    <row r="292" spans="1:1">
      <c r="A292"/>
    </row>
    <row r="293" spans="1:1">
      <c r="A293"/>
    </row>
    <row r="294" spans="1:1">
      <c r="A294"/>
    </row>
    <row r="295" spans="1:1">
      <c r="A295"/>
    </row>
    <row r="296" spans="1:1">
      <c r="A296"/>
    </row>
    <row r="297" spans="1:1">
      <c r="A297"/>
    </row>
    <row r="298" spans="1:1">
      <c r="A298"/>
    </row>
    <row r="299" spans="1:1">
      <c r="A299"/>
    </row>
    <row r="300" spans="1:1">
      <c r="A300"/>
    </row>
    <row r="301" spans="1:1">
      <c r="A301"/>
    </row>
    <row r="302" spans="1:1">
      <c r="A302"/>
    </row>
    <row r="303" spans="1:1">
      <c r="A303"/>
    </row>
    <row r="304" spans="1:1">
      <c r="A304"/>
    </row>
    <row r="305" spans="1:1">
      <c r="A305"/>
    </row>
    <row r="306" spans="1:1">
      <c r="A306"/>
    </row>
    <row r="307" spans="1:1">
      <c r="A307"/>
    </row>
    <row r="308" spans="1:1">
      <c r="A308"/>
    </row>
    <row r="309" spans="1:1">
      <c r="A309"/>
    </row>
    <row r="310" spans="1:1">
      <c r="A310"/>
    </row>
    <row r="311" spans="1:1">
      <c r="A311"/>
    </row>
    <row r="312" spans="1:1">
      <c r="A312"/>
    </row>
    <row r="313" spans="1:1">
      <c r="A313"/>
    </row>
    <row r="314" spans="1:1">
      <c r="A314"/>
    </row>
    <row r="315" spans="1:1">
      <c r="A315"/>
    </row>
    <row r="316" spans="1:1">
      <c r="A316"/>
    </row>
    <row r="317" spans="1:1">
      <c r="A317"/>
    </row>
    <row r="318" spans="1:1">
      <c r="A318"/>
    </row>
    <row r="319" spans="1:1">
      <c r="A319"/>
    </row>
    <row r="320" spans="1:1">
      <c r="A320"/>
    </row>
    <row r="321" spans="1:1">
      <c r="A321"/>
    </row>
    <row r="322" spans="1:1">
      <c r="A322"/>
    </row>
    <row r="323" spans="1:1">
      <c r="A323"/>
    </row>
    <row r="324" spans="1:1">
      <c r="A324"/>
    </row>
    <row r="325" spans="1:1">
      <c r="A325"/>
    </row>
    <row r="326" spans="1:1">
      <c r="A326"/>
    </row>
    <row r="327" spans="1:1">
      <c r="A327"/>
    </row>
    <row r="328" spans="1:1">
      <c r="A328"/>
    </row>
    <row r="329" spans="1:1">
      <c r="A329"/>
    </row>
    <row r="330" spans="1:1">
      <c r="A330"/>
    </row>
    <row r="331" spans="1:1">
      <c r="A331"/>
    </row>
    <row r="332" spans="1:1">
      <c r="A332"/>
    </row>
    <row r="333" spans="1:1">
      <c r="A333"/>
    </row>
    <row r="334" spans="1:1">
      <c r="A334"/>
    </row>
    <row r="335" spans="1:1">
      <c r="A335"/>
    </row>
    <row r="336" spans="1:1">
      <c r="A336"/>
    </row>
    <row r="337" spans="1:1">
      <c r="A337"/>
    </row>
    <row r="338" spans="1:1">
      <c r="A338"/>
    </row>
    <row r="339" spans="1:1">
      <c r="A339"/>
    </row>
    <row r="340" spans="1:1">
      <c r="A340"/>
    </row>
    <row r="341" spans="1:1">
      <c r="A341"/>
    </row>
    <row r="342" spans="1:1">
      <c r="A342"/>
    </row>
    <row r="343" spans="1:1">
      <c r="A343"/>
    </row>
    <row r="344" spans="1:1">
      <c r="A344"/>
    </row>
    <row r="345" spans="1:1">
      <c r="A345"/>
    </row>
    <row r="346" spans="1:1">
      <c r="A346"/>
    </row>
    <row r="347" spans="1:1">
      <c r="A347"/>
    </row>
    <row r="348" spans="1:1">
      <c r="A348"/>
    </row>
    <row r="349" spans="1:1">
      <c r="A349"/>
    </row>
    <row r="350" spans="1:1">
      <c r="A350"/>
    </row>
    <row r="351" spans="1:1">
      <c r="A351"/>
    </row>
    <row r="352" spans="1:1">
      <c r="A352"/>
    </row>
    <row r="353" spans="1:1">
      <c r="A353"/>
    </row>
    <row r="354" spans="1:1">
      <c r="A354"/>
    </row>
    <row r="355" spans="1:1">
      <c r="A355"/>
    </row>
    <row r="356" spans="1:1">
      <c r="A356"/>
    </row>
    <row r="357" spans="1:1">
      <c r="A357"/>
    </row>
    <row r="358" spans="1:1">
      <c r="A358"/>
    </row>
    <row r="359" spans="1:1">
      <c r="A359"/>
    </row>
    <row r="360" spans="1:1">
      <c r="A360"/>
    </row>
    <row r="361" spans="1:1">
      <c r="A361"/>
    </row>
    <row r="362" spans="1:1">
      <c r="A362"/>
    </row>
    <row r="363" spans="1:1">
      <c r="A363"/>
    </row>
    <row r="364" spans="1:1">
      <c r="A364"/>
    </row>
    <row r="365" spans="1:1">
      <c r="A365"/>
    </row>
    <row r="366" spans="1:1">
      <c r="A366"/>
    </row>
    <row r="367" spans="1:1">
      <c r="A367"/>
    </row>
    <row r="368" spans="1:1">
      <c r="A368"/>
    </row>
    <row r="369" spans="1:1">
      <c r="A369"/>
    </row>
    <row r="370" spans="1:1">
      <c r="A370"/>
    </row>
    <row r="371" spans="1:1">
      <c r="A371"/>
    </row>
    <row r="372" spans="1:1">
      <c r="A372"/>
    </row>
    <row r="373" spans="1:1">
      <c r="A373"/>
    </row>
    <row r="374" spans="1:1">
      <c r="A374"/>
    </row>
    <row r="375" spans="1:1">
      <c r="A375"/>
    </row>
    <row r="376" spans="1:1">
      <c r="A376"/>
    </row>
    <row r="377" spans="1:1">
      <c r="A377"/>
    </row>
    <row r="378" spans="1:1">
      <c r="A378"/>
    </row>
    <row r="379" spans="1:1">
      <c r="A379"/>
    </row>
    <row r="380" spans="1:1">
      <c r="A380"/>
    </row>
    <row r="381" spans="1:1">
      <c r="A381"/>
    </row>
    <row r="382" spans="1:1">
      <c r="A382"/>
    </row>
    <row r="383" spans="1:1">
      <c r="A383"/>
    </row>
    <row r="384" spans="1:1">
      <c r="A384"/>
    </row>
    <row r="385" spans="1:1">
      <c r="A385"/>
    </row>
    <row r="386" spans="1:1">
      <c r="A386"/>
    </row>
    <row r="387" spans="1:1">
      <c r="A387"/>
    </row>
    <row r="388" spans="1:1">
      <c r="A388"/>
    </row>
    <row r="389" spans="1:1">
      <c r="A389"/>
    </row>
    <row r="390" spans="1:1">
      <c r="A390"/>
    </row>
    <row r="391" spans="1:1">
      <c r="A391"/>
    </row>
    <row r="392" spans="1:1">
      <c r="A392"/>
    </row>
    <row r="393" spans="1:1">
      <c r="A393"/>
    </row>
    <row r="394" spans="1:1">
      <c r="A394"/>
    </row>
    <row r="395" spans="1:1">
      <c r="A395"/>
    </row>
    <row r="396" spans="1:1">
      <c r="A396"/>
    </row>
    <row r="397" spans="1:1">
      <c r="A397"/>
    </row>
    <row r="398" spans="1:1">
      <c r="A398"/>
    </row>
    <row r="399" spans="1:1">
      <c r="A399"/>
    </row>
    <row r="400" spans="1:1">
      <c r="A400"/>
    </row>
    <row r="401" spans="1:1">
      <c r="A401"/>
    </row>
    <row r="402" spans="1:1">
      <c r="A402"/>
    </row>
    <row r="403" spans="1:1">
      <c r="A403"/>
    </row>
    <row r="404" spans="1:1">
      <c r="A404"/>
    </row>
    <row r="405" spans="1:1">
      <c r="A405"/>
    </row>
    <row r="406" spans="1:1">
      <c r="A406"/>
    </row>
    <row r="407" spans="1:1">
      <c r="A407"/>
    </row>
    <row r="408" spans="1:1">
      <c r="A408"/>
    </row>
    <row r="409" spans="1:1">
      <c r="A409"/>
    </row>
    <row r="410" spans="1:1">
      <c r="A410"/>
    </row>
    <row r="411" spans="1:1">
      <c r="A411"/>
    </row>
    <row r="412" spans="1:1">
      <c r="A412"/>
    </row>
    <row r="413" spans="1:1">
      <c r="A413"/>
    </row>
    <row r="414" spans="1:1">
      <c r="A414"/>
    </row>
    <row r="415" spans="1:1">
      <c r="A415"/>
    </row>
    <row r="416" spans="1:1">
      <c r="A416"/>
    </row>
    <row r="417" spans="1:1">
      <c r="A417"/>
    </row>
    <row r="418" spans="1:1">
      <c r="A418"/>
    </row>
    <row r="419" spans="1:1">
      <c r="A419"/>
    </row>
    <row r="420" spans="1:1">
      <c r="A420"/>
    </row>
    <row r="421" spans="1:1">
      <c r="A421"/>
    </row>
    <row r="422" spans="1:1">
      <c r="A422"/>
    </row>
    <row r="423" spans="1:1">
      <c r="A423"/>
    </row>
    <row r="424" spans="1:1">
      <c r="A424"/>
    </row>
    <row r="425" spans="1:1">
      <c r="A425"/>
    </row>
    <row r="426" spans="1:1">
      <c r="A426"/>
    </row>
    <row r="427" spans="1:1">
      <c r="A427"/>
    </row>
    <row r="428" spans="1:1">
      <c r="A428"/>
    </row>
    <row r="429" spans="1:1">
      <c r="A429"/>
    </row>
    <row r="430" spans="1:1">
      <c r="A430"/>
    </row>
    <row r="431" spans="1:1">
      <c r="A431"/>
    </row>
    <row r="432" spans="1:1">
      <c r="A432"/>
    </row>
    <row r="433" spans="1:1">
      <c r="A433"/>
    </row>
    <row r="434" spans="1:1">
      <c r="A434"/>
    </row>
    <row r="435" spans="1:1">
      <c r="A435"/>
    </row>
    <row r="436" spans="1:1">
      <c r="A436"/>
    </row>
    <row r="437" spans="1:1">
      <c r="A437"/>
    </row>
    <row r="438" spans="1:1">
      <c r="A438"/>
    </row>
    <row r="439" spans="1:1">
      <c r="A439"/>
    </row>
    <row r="440" spans="1:1">
      <c r="A440"/>
    </row>
    <row r="441" spans="1:1">
      <c r="A441"/>
    </row>
    <row r="442" spans="1:1">
      <c r="A442"/>
    </row>
    <row r="443" spans="1:1">
      <c r="A443"/>
    </row>
    <row r="444" spans="1:1">
      <c r="A444"/>
    </row>
    <row r="445" spans="1:1">
      <c r="A445"/>
    </row>
    <row r="446" spans="1:1">
      <c r="A446"/>
    </row>
    <row r="447" spans="1:1">
      <c r="A447"/>
    </row>
    <row r="448" spans="1:1">
      <c r="A448"/>
    </row>
    <row r="449" spans="1:1">
      <c r="A449"/>
    </row>
    <row r="450" spans="1:1">
      <c r="A450"/>
    </row>
    <row r="451" spans="1:1">
      <c r="A451"/>
    </row>
    <row r="452" spans="1:1">
      <c r="A452"/>
    </row>
    <row r="453" spans="1:1">
      <c r="A453"/>
    </row>
    <row r="454" spans="1:1">
      <c r="A454"/>
    </row>
    <row r="455" spans="1:1">
      <c r="A455"/>
    </row>
    <row r="456" spans="1:1">
      <c r="A456"/>
    </row>
    <row r="457" spans="1:1">
      <c r="A457"/>
    </row>
    <row r="458" spans="1:1">
      <c r="A458"/>
    </row>
    <row r="459" spans="1:1">
      <c r="A459"/>
    </row>
    <row r="460" spans="1:1">
      <c r="A460"/>
    </row>
    <row r="461" spans="1:1">
      <c r="A461"/>
    </row>
    <row r="462" spans="1:1">
      <c r="A462"/>
    </row>
    <row r="463" spans="1:1">
      <c r="A463"/>
    </row>
    <row r="464" spans="1:1">
      <c r="A464"/>
    </row>
    <row r="465" spans="1:1">
      <c r="A465"/>
    </row>
    <row r="466" spans="1:1">
      <c r="A466"/>
    </row>
    <row r="467" spans="1:1">
      <c r="A467"/>
    </row>
    <row r="468" spans="1:1">
      <c r="A468"/>
    </row>
    <row r="469" spans="1:1">
      <c r="A469"/>
    </row>
    <row r="470" spans="1:1">
      <c r="A470"/>
    </row>
    <row r="471" spans="1:1">
      <c r="A471"/>
    </row>
    <row r="472" spans="1:1">
      <c r="A472"/>
    </row>
    <row r="473" spans="1:1">
      <c r="A473"/>
    </row>
    <row r="474" spans="1:1">
      <c r="A474"/>
    </row>
    <row r="475" spans="1:1">
      <c r="A475"/>
    </row>
    <row r="476" spans="1:1">
      <c r="A476"/>
    </row>
    <row r="477" spans="1:1">
      <c r="A477"/>
    </row>
    <row r="478" spans="1:1">
      <c r="A478"/>
    </row>
    <row r="479" spans="1:1">
      <c r="A479"/>
    </row>
    <row r="480" spans="1:1">
      <c r="A480"/>
    </row>
    <row r="481" spans="1:1">
      <c r="A481"/>
    </row>
    <row r="482" spans="1:1">
      <c r="A482"/>
    </row>
    <row r="483" spans="1:1">
      <c r="A483"/>
    </row>
    <row r="484" spans="1:1">
      <c r="A484"/>
    </row>
    <row r="485" spans="1:1">
      <c r="A485"/>
    </row>
    <row r="486" spans="1:1">
      <c r="A486"/>
    </row>
    <row r="487" spans="1:1">
      <c r="A487"/>
    </row>
    <row r="488" spans="1:1">
      <c r="A488"/>
    </row>
    <row r="489" spans="1:1">
      <c r="A489"/>
    </row>
    <row r="490" spans="1:1">
      <c r="A490"/>
    </row>
    <row r="491" spans="1:1">
      <c r="A491"/>
    </row>
    <row r="492" spans="1:1">
      <c r="A492"/>
    </row>
    <row r="493" spans="1:1">
      <c r="A493"/>
    </row>
    <row r="494" spans="1:1">
      <c r="A494"/>
    </row>
    <row r="495" spans="1:1">
      <c r="A495"/>
    </row>
    <row r="496" spans="1:1">
      <c r="A496"/>
    </row>
    <row r="497" spans="1:1">
      <c r="A497"/>
    </row>
    <row r="498" spans="1:1">
      <c r="A498"/>
    </row>
    <row r="499" spans="1:1">
      <c r="A499"/>
    </row>
    <row r="500" spans="1:1">
      <c r="A500"/>
    </row>
    <row r="501" spans="1:1">
      <c r="A501"/>
    </row>
    <row r="502" spans="1:1">
      <c r="A502"/>
    </row>
    <row r="503" spans="1:1">
      <c r="A503"/>
    </row>
    <row r="504" spans="1:1">
      <c r="A504"/>
    </row>
    <row r="505" spans="1:1">
      <c r="A505"/>
    </row>
    <row r="506" spans="1:1">
      <c r="A506"/>
    </row>
    <row r="507" spans="1:1">
      <c r="A507"/>
    </row>
    <row r="508" spans="1:1">
      <c r="A508"/>
    </row>
    <row r="509" spans="1:1">
      <c r="A509"/>
    </row>
    <row r="510" spans="1:1">
      <c r="A510"/>
    </row>
    <row r="511" spans="1:1">
      <c r="A511"/>
    </row>
    <row r="512" spans="1:1">
      <c r="A512"/>
    </row>
    <row r="513" spans="1:1">
      <c r="A513"/>
    </row>
    <row r="514" spans="1:1">
      <c r="A514"/>
    </row>
    <row r="515" spans="1:1">
      <c r="A515"/>
    </row>
    <row r="516" spans="1:1">
      <c r="A516"/>
    </row>
    <row r="517" spans="1:1">
      <c r="A517"/>
    </row>
    <row r="518" spans="1:1">
      <c r="A518"/>
    </row>
    <row r="519" spans="1:1">
      <c r="A519"/>
    </row>
    <row r="520" spans="1:1">
      <c r="A520"/>
    </row>
    <row r="521" spans="1:1">
      <c r="A521"/>
    </row>
    <row r="522" spans="1:1">
      <c r="A522"/>
    </row>
    <row r="523" spans="1:1">
      <c r="A523"/>
    </row>
    <row r="524" spans="1:1">
      <c r="A524"/>
    </row>
    <row r="525" spans="1:1">
      <c r="A525"/>
    </row>
    <row r="526" spans="1:1">
      <c r="A526"/>
    </row>
    <row r="527" spans="1:1">
      <c r="A527"/>
    </row>
    <row r="528" spans="1:1">
      <c r="A528"/>
    </row>
    <row r="529" spans="1:1">
      <c r="A529"/>
    </row>
    <row r="530" spans="1:1">
      <c r="A530"/>
    </row>
    <row r="531" spans="1:1">
      <c r="A531"/>
    </row>
    <row r="532" spans="1:1">
      <c r="A532"/>
    </row>
    <row r="533" spans="1:1">
      <c r="A533"/>
    </row>
    <row r="534" spans="1:1">
      <c r="A534"/>
    </row>
    <row r="535" spans="1:1">
      <c r="A535"/>
    </row>
    <row r="536" spans="1:1">
      <c r="A536"/>
    </row>
    <row r="537" spans="1:1">
      <c r="A537"/>
    </row>
    <row r="538" spans="1:1">
      <c r="A538"/>
    </row>
    <row r="539" spans="1:1">
      <c r="A539"/>
    </row>
    <row r="540" spans="1:1">
      <c r="A540"/>
    </row>
    <row r="541" spans="1:1">
      <c r="A541"/>
    </row>
    <row r="542" spans="1:1">
      <c r="A542"/>
    </row>
    <row r="543" spans="1:1">
      <c r="A543"/>
    </row>
    <row r="544" spans="1:1">
      <c r="A544"/>
    </row>
    <row r="545" spans="1:1">
      <c r="A545"/>
    </row>
    <row r="546" spans="1:1">
      <c r="A546"/>
    </row>
    <row r="547" spans="1:1">
      <c r="A547"/>
    </row>
    <row r="548" spans="1:1">
      <c r="A548"/>
    </row>
    <row r="549" spans="1:1">
      <c r="A549"/>
    </row>
    <row r="550" spans="1:1">
      <c r="A550"/>
    </row>
    <row r="551" spans="1:1">
      <c r="A551"/>
    </row>
    <row r="552" spans="1:1">
      <c r="A552"/>
    </row>
    <row r="553" spans="1:1">
      <c r="A553"/>
    </row>
    <row r="554" spans="1:1">
      <c r="A554"/>
    </row>
    <row r="555" spans="1:1">
      <c r="A555"/>
    </row>
    <row r="556" spans="1:1">
      <c r="A556"/>
    </row>
    <row r="557" spans="1:1">
      <c r="A557"/>
    </row>
    <row r="558" spans="1:1">
      <c r="A558"/>
    </row>
    <row r="559" spans="1:1">
      <c r="A559"/>
    </row>
    <row r="560" spans="1:1">
      <c r="A560"/>
    </row>
    <row r="561" spans="1:1">
      <c r="A561"/>
    </row>
    <row r="562" spans="1:1">
      <c r="A562"/>
    </row>
    <row r="563" spans="1:1">
      <c r="A563"/>
    </row>
    <row r="564" spans="1:1">
      <c r="A564"/>
    </row>
    <row r="565" spans="1:1">
      <c r="A565"/>
    </row>
    <row r="566" spans="1:1">
      <c r="A566"/>
    </row>
    <row r="567" spans="1:1">
      <c r="A567"/>
    </row>
    <row r="568" spans="1:1">
      <c r="A568"/>
    </row>
    <row r="569" spans="1:1">
      <c r="A569"/>
    </row>
    <row r="570" spans="1:1">
      <c r="A570"/>
    </row>
    <row r="571" spans="1:1">
      <c r="A571"/>
    </row>
    <row r="572" spans="1:1">
      <c r="A572"/>
    </row>
    <row r="573" spans="1:1">
      <c r="A573"/>
    </row>
    <row r="574" spans="1:1">
      <c r="A574"/>
    </row>
    <row r="575" spans="1:1">
      <c r="A575"/>
    </row>
    <row r="576" spans="1:1">
      <c r="A576"/>
    </row>
    <row r="577" spans="1:1">
      <c r="A577"/>
    </row>
    <row r="578" spans="1:1">
      <c r="A578"/>
    </row>
    <row r="579" spans="1:1">
      <c r="A579"/>
    </row>
    <row r="580" spans="1:1">
      <c r="A580"/>
    </row>
    <row r="581" spans="1:1">
      <c r="A581"/>
    </row>
    <row r="582" spans="1:1">
      <c r="A582"/>
    </row>
    <row r="583" spans="1:1">
      <c r="A583"/>
    </row>
    <row r="584" spans="1:1">
      <c r="A584"/>
    </row>
    <row r="585" spans="1:1">
      <c r="A585"/>
    </row>
    <row r="586" spans="1:1">
      <c r="A586"/>
    </row>
    <row r="587" spans="1:1">
      <c r="A587"/>
    </row>
    <row r="588" spans="1:1">
      <c r="A588"/>
    </row>
    <row r="589" spans="1:1">
      <c r="A589"/>
    </row>
    <row r="590" spans="1:1">
      <c r="A590"/>
    </row>
    <row r="591" spans="1:1">
      <c r="A591"/>
    </row>
    <row r="592" spans="1:1">
      <c r="A592"/>
    </row>
    <row r="593" spans="1:1">
      <c r="A593"/>
    </row>
    <row r="594" spans="1:1">
      <c r="A594"/>
    </row>
    <row r="595" spans="1:1">
      <c r="A595"/>
    </row>
    <row r="596" spans="1:1">
      <c r="A596"/>
    </row>
    <row r="597" spans="1:1">
      <c r="A597"/>
    </row>
    <row r="598" spans="1:1">
      <c r="A598"/>
    </row>
    <row r="599" spans="1:1">
      <c r="A599"/>
    </row>
    <row r="600" spans="1:1">
      <c r="A600"/>
    </row>
    <row r="601" spans="1:1">
      <c r="A601"/>
    </row>
    <row r="602" spans="1:1">
      <c r="A602"/>
    </row>
    <row r="603" spans="1:1">
      <c r="A603"/>
    </row>
    <row r="604" spans="1:1">
      <c r="A604"/>
    </row>
    <row r="605" spans="1:1">
      <c r="A605"/>
    </row>
    <row r="606" spans="1:1">
      <c r="A606"/>
    </row>
    <row r="607" spans="1:1">
      <c r="A607"/>
    </row>
    <row r="608" spans="1:1">
      <c r="A608"/>
    </row>
    <row r="609" spans="1:1">
      <c r="A609"/>
    </row>
    <row r="610" spans="1:1">
      <c r="A610"/>
    </row>
    <row r="611" spans="1:1">
      <c r="A611"/>
    </row>
    <row r="612" spans="1:1">
      <c r="A612"/>
    </row>
    <row r="613" spans="1:1">
      <c r="A613"/>
    </row>
    <row r="614" spans="1:1">
      <c r="A614"/>
    </row>
    <row r="615" spans="1:1">
      <c r="A615"/>
    </row>
    <row r="616" spans="1:1">
      <c r="A616"/>
    </row>
    <row r="617" spans="1:1">
      <c r="A617"/>
    </row>
    <row r="618" spans="1:1">
      <c r="A618"/>
    </row>
    <row r="619" spans="1:1">
      <c r="A619"/>
    </row>
    <row r="620" spans="1:1">
      <c r="A620"/>
    </row>
    <row r="621" spans="1:1">
      <c r="A621"/>
    </row>
    <row r="622" spans="1:1">
      <c r="A622"/>
    </row>
    <row r="623" spans="1:1">
      <c r="A623"/>
    </row>
    <row r="624" spans="1:1">
      <c r="A624"/>
    </row>
    <row r="625" spans="1:1">
      <c r="A625"/>
    </row>
    <row r="626" spans="1:1">
      <c r="A626"/>
    </row>
    <row r="627" spans="1:1">
      <c r="A627"/>
    </row>
    <row r="628" spans="1:1">
      <c r="A628"/>
    </row>
    <row r="629" spans="1:1">
      <c r="A629"/>
    </row>
    <row r="630" spans="1:1">
      <c r="A630"/>
    </row>
    <row r="631" spans="1:1">
      <c r="A631"/>
    </row>
    <row r="632" spans="1:1">
      <c r="A632"/>
    </row>
    <row r="633" spans="1:1">
      <c r="A633"/>
    </row>
    <row r="634" spans="1:1">
      <c r="A634"/>
    </row>
    <row r="635" spans="1:1">
      <c r="A635"/>
    </row>
    <row r="636" spans="1:1">
      <c r="A636"/>
    </row>
    <row r="637" spans="1:1">
      <c r="A637"/>
    </row>
    <row r="638" spans="1:1">
      <c r="A638"/>
    </row>
    <row r="639" spans="1:1">
      <c r="A639"/>
    </row>
    <row r="640" spans="1:1">
      <c r="A640"/>
    </row>
    <row r="641" spans="1:1">
      <c r="A641"/>
    </row>
    <row r="642" spans="1:1">
      <c r="A642"/>
    </row>
    <row r="643" spans="1:1">
      <c r="A643"/>
    </row>
    <row r="644" spans="1:1">
      <c r="A644"/>
    </row>
    <row r="645" spans="1:1">
      <c r="A645"/>
    </row>
    <row r="646" spans="1:1">
      <c r="A646"/>
    </row>
    <row r="647" spans="1:1">
      <c r="A647"/>
    </row>
    <row r="648" spans="1:1">
      <c r="A648"/>
    </row>
    <row r="649" spans="1:1">
      <c r="A649"/>
    </row>
    <row r="650" spans="1:1">
      <c r="A650"/>
    </row>
    <row r="651" spans="1:1">
      <c r="A651"/>
    </row>
    <row r="652" spans="1:1">
      <c r="A652"/>
    </row>
    <row r="653" spans="1:1">
      <c r="A653"/>
    </row>
    <row r="654" spans="1:1">
      <c r="A654"/>
    </row>
    <row r="655" spans="1:1">
      <c r="A655"/>
    </row>
    <row r="656" spans="1:1">
      <c r="A656"/>
    </row>
    <row r="657" spans="1:1">
      <c r="A657"/>
    </row>
    <row r="658" spans="1:1">
      <c r="A658"/>
    </row>
    <row r="659" spans="1:1">
      <c r="A659"/>
    </row>
    <row r="660" spans="1:1">
      <c r="A660"/>
    </row>
    <row r="661" spans="1:1">
      <c r="A661"/>
    </row>
    <row r="662" spans="1:1">
      <c r="A662"/>
    </row>
    <row r="663" spans="1:1">
      <c r="A663"/>
    </row>
    <row r="664" spans="1:1">
      <c r="A664"/>
    </row>
    <row r="665" spans="1:1">
      <c r="A665"/>
    </row>
    <row r="666" spans="1:1">
      <c r="A666"/>
    </row>
    <row r="667" spans="1:1">
      <c r="A667"/>
    </row>
    <row r="668" spans="1:1">
      <c r="A668"/>
    </row>
    <row r="669" spans="1:1">
      <c r="A669"/>
    </row>
    <row r="670" spans="1:1">
      <c r="A670"/>
    </row>
    <row r="671" spans="1:1">
      <c r="A671"/>
    </row>
    <row r="672" spans="1:1">
      <c r="A672"/>
    </row>
    <row r="673" spans="1:1">
      <c r="A673"/>
    </row>
    <row r="674" spans="1:1">
      <c r="A674"/>
    </row>
    <row r="675" spans="1:1">
      <c r="A675"/>
    </row>
    <row r="676" spans="1:1">
      <c r="A676"/>
    </row>
    <row r="677" spans="1:1">
      <c r="A677"/>
    </row>
    <row r="678" spans="1:1">
      <c r="A678"/>
    </row>
    <row r="679" spans="1:1">
      <c r="A679"/>
    </row>
    <row r="680" spans="1:1">
      <c r="A680"/>
    </row>
    <row r="681" spans="1:1">
      <c r="A681"/>
    </row>
    <row r="682" spans="1:1">
      <c r="A682"/>
    </row>
    <row r="683" spans="1:1">
      <c r="A683"/>
    </row>
    <row r="684" spans="1:1">
      <c r="A684"/>
    </row>
    <row r="685" spans="1:1">
      <c r="A685"/>
    </row>
    <row r="686" spans="1:1">
      <c r="A686"/>
    </row>
    <row r="687" spans="1:1">
      <c r="A687"/>
    </row>
    <row r="688" spans="1:1">
      <c r="A688"/>
    </row>
    <row r="689" spans="1:1">
      <c r="A689"/>
    </row>
    <row r="690" spans="1:1">
      <c r="A690"/>
    </row>
    <row r="691" spans="1:1">
      <c r="A691"/>
    </row>
    <row r="692" spans="1:1">
      <c r="A692"/>
    </row>
    <row r="693" spans="1:1">
      <c r="A693"/>
    </row>
    <row r="694" spans="1:1">
      <c r="A694"/>
    </row>
    <row r="695" spans="1:1">
      <c r="A695"/>
    </row>
    <row r="696" spans="1:1">
      <c r="A696"/>
    </row>
    <row r="697" spans="1:1">
      <c r="A697"/>
    </row>
    <row r="698" spans="1:1">
      <c r="A698"/>
    </row>
    <row r="699" spans="1:1">
      <c r="A699"/>
    </row>
    <row r="700" spans="1:1">
      <c r="A700"/>
    </row>
    <row r="701" spans="1:1">
      <c r="A701"/>
    </row>
    <row r="702" spans="1:1">
      <c r="A702"/>
    </row>
    <row r="703" spans="1:1">
      <c r="A703"/>
    </row>
    <row r="704" spans="1:1">
      <c r="A704"/>
    </row>
    <row r="705" spans="1:1">
      <c r="A705"/>
    </row>
    <row r="706" spans="1:1">
      <c r="A706"/>
    </row>
    <row r="707" spans="1:1">
      <c r="A707"/>
    </row>
    <row r="708" spans="1:1">
      <c r="A708"/>
    </row>
    <row r="709" spans="1:1">
      <c r="A709"/>
    </row>
    <row r="710" spans="1:1">
      <c r="A710"/>
    </row>
    <row r="711" spans="1:1">
      <c r="A711"/>
    </row>
    <row r="712" spans="1:1">
      <c r="A712"/>
    </row>
    <row r="713" spans="1:1">
      <c r="A713"/>
    </row>
    <row r="714" spans="1:1">
      <c r="A714"/>
    </row>
    <row r="715" spans="1:1">
      <c r="A715"/>
    </row>
    <row r="716" spans="1:1">
      <c r="A716"/>
    </row>
    <row r="717" spans="1:1">
      <c r="A717"/>
    </row>
    <row r="718" spans="1:1">
      <c r="A718"/>
    </row>
    <row r="719" spans="1:1">
      <c r="A719"/>
    </row>
    <row r="720" spans="1:1">
      <c r="A720"/>
    </row>
    <row r="721" spans="1:1">
      <c r="A721"/>
    </row>
    <row r="722" spans="1:1">
      <c r="A722"/>
    </row>
    <row r="723" spans="1:1">
      <c r="A723"/>
    </row>
    <row r="724" spans="1:1">
      <c r="A724"/>
    </row>
    <row r="725" spans="1:1">
      <c r="A725"/>
    </row>
    <row r="726" spans="1:1">
      <c r="A726"/>
    </row>
    <row r="727" spans="1:1">
      <c r="A727"/>
    </row>
    <row r="728" spans="1:1">
      <c r="A728"/>
    </row>
    <row r="729" spans="1:1">
      <c r="A729"/>
    </row>
    <row r="730" spans="1:1">
      <c r="A730"/>
    </row>
    <row r="731" spans="1:1">
      <c r="A731"/>
    </row>
    <row r="732" spans="1:1">
      <c r="A732"/>
    </row>
    <row r="733" spans="1:1">
      <c r="A733"/>
    </row>
    <row r="734" spans="1:1">
      <c r="A734"/>
    </row>
    <row r="735" spans="1:1">
      <c r="A735"/>
    </row>
    <row r="736" spans="1:1">
      <c r="A736"/>
    </row>
    <row r="737" spans="1:1">
      <c r="A737"/>
    </row>
    <row r="738" spans="1:1">
      <c r="A738"/>
    </row>
    <row r="739" spans="1:1">
      <c r="A739"/>
    </row>
    <row r="740" spans="1:1">
      <c r="A740"/>
    </row>
    <row r="741" spans="1:1">
      <c r="A741"/>
    </row>
    <row r="742" spans="1:1">
      <c r="A742"/>
    </row>
    <row r="743" spans="1:1">
      <c r="A743"/>
    </row>
    <row r="744" spans="1:1">
      <c r="A744"/>
    </row>
    <row r="745" spans="1:1">
      <c r="A745"/>
    </row>
    <row r="746" spans="1:1">
      <c r="A746"/>
    </row>
    <row r="747" spans="1:1">
      <c r="A747"/>
    </row>
    <row r="748" spans="1:1">
      <c r="A748"/>
    </row>
    <row r="749" spans="1:1">
      <c r="A749"/>
    </row>
    <row r="750" spans="1:1">
      <c r="A750"/>
    </row>
    <row r="751" spans="1:1">
      <c r="A751"/>
    </row>
    <row r="752" spans="1:1">
      <c r="A752"/>
    </row>
    <row r="753" spans="1:1">
      <c r="A753"/>
    </row>
    <row r="754" spans="1:1">
      <c r="A754"/>
    </row>
    <row r="755" spans="1:1">
      <c r="A755"/>
    </row>
    <row r="756" spans="1:1">
      <c r="A756"/>
    </row>
    <row r="757" spans="1:1">
      <c r="A757"/>
    </row>
    <row r="758" spans="1:1">
      <c r="A758"/>
    </row>
    <row r="759" spans="1:1">
      <c r="A759"/>
    </row>
    <row r="760" spans="1:1">
      <c r="A760"/>
    </row>
  </sheetData>
  <mergeCells count="3">
    <mergeCell ref="B1:L1"/>
    <mergeCell ref="B49:L49"/>
    <mergeCell ref="B97:L97"/>
  </mergeCells>
  <phoneticPr fontId="2" type="noConversion"/>
  <printOptions horizontalCentered="1"/>
  <pageMargins left="0.25" right="0.25" top="0.5" bottom="0" header="0.5" footer="0.5"/>
  <pageSetup scale="90" orientation="landscape" r:id="rId1"/>
  <headerFooter alignWithMargins="0"/>
  <rowBreaks count="2" manualBreakCount="2">
    <brk id="46" max="16383" man="1"/>
    <brk id="9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S141"/>
  <sheetViews>
    <sheetView zoomScaleNormal="100" workbookViewId="0">
      <pane xSplit="1" ySplit="2" topLeftCell="C3" activePane="bottomRight" state="frozen"/>
      <selection activeCell="N26" sqref="N26"/>
      <selection pane="topRight" activeCell="N26" sqref="N26"/>
      <selection pane="bottomLeft" activeCell="N26" sqref="N26"/>
      <selection pane="bottomRight" activeCell="N26" sqref="N26"/>
    </sheetView>
  </sheetViews>
  <sheetFormatPr defaultRowHeight="12.75"/>
  <cols>
    <col min="1" max="1" width="14" style="1" customWidth="1"/>
    <col min="2" max="2" width="9.28515625" bestFit="1" customWidth="1"/>
    <col min="3" max="3" width="9.7109375" bestFit="1" customWidth="1"/>
    <col min="4" max="9" width="9.28515625" bestFit="1" customWidth="1"/>
    <col min="10" max="10" width="10.5703125" bestFit="1" customWidth="1"/>
    <col min="11" max="11" width="9.28515625" bestFit="1" customWidth="1"/>
    <col min="12" max="12" width="8.7109375" customWidth="1"/>
    <col min="13" max="13" width="2.5703125" style="39" customWidth="1"/>
    <col min="14" max="16384" width="9.140625" style="39"/>
  </cols>
  <sheetData>
    <row r="1" spans="1:12" ht="13.5" thickBot="1">
      <c r="A1" s="46"/>
      <c r="B1" s="144" t="s">
        <v>47</v>
      </c>
      <c r="C1" s="145"/>
      <c r="D1" s="145"/>
      <c r="E1" s="145"/>
      <c r="F1" s="145"/>
      <c r="G1" s="145"/>
      <c r="H1" s="145"/>
      <c r="I1" s="145"/>
      <c r="J1" s="145"/>
      <c r="K1" s="145"/>
      <c r="L1" s="146"/>
    </row>
    <row r="2" spans="1:12">
      <c r="A2" s="47" t="s">
        <v>1</v>
      </c>
      <c r="B2" s="61">
        <v>1970</v>
      </c>
      <c r="C2" s="61">
        <v>1980</v>
      </c>
      <c r="D2" s="49">
        <v>1990</v>
      </c>
      <c r="E2" s="49">
        <v>2000</v>
      </c>
      <c r="F2" s="49">
        <v>2005</v>
      </c>
      <c r="G2" s="49">
        <v>2010</v>
      </c>
      <c r="H2" s="49">
        <v>2015</v>
      </c>
      <c r="I2" s="49">
        <v>2020</v>
      </c>
      <c r="J2" s="49">
        <v>2025</v>
      </c>
      <c r="K2" s="49">
        <v>2030</v>
      </c>
      <c r="L2" s="50">
        <v>2035</v>
      </c>
    </row>
    <row r="3" spans="1:12">
      <c r="A3" s="26" t="s">
        <v>2</v>
      </c>
      <c r="B3" s="51">
        <v>3143</v>
      </c>
      <c r="C3" s="15">
        <v>2777.2</v>
      </c>
      <c r="D3" s="15">
        <v>3102.585</v>
      </c>
      <c r="E3" s="94">
        <v>3453.6</v>
      </c>
      <c r="F3" s="94">
        <v>3518.6</v>
      </c>
      <c r="G3" s="94">
        <v>3895.5893624889814</v>
      </c>
      <c r="H3" s="94">
        <v>3988.5</v>
      </c>
      <c r="I3" s="94">
        <v>4064.2</v>
      </c>
      <c r="J3" s="94">
        <v>4189.1672754156689</v>
      </c>
      <c r="K3" s="94">
        <v>4288.9458549436304</v>
      </c>
      <c r="L3" s="101">
        <v>4406.5</v>
      </c>
    </row>
    <row r="4" spans="1:12">
      <c r="A4" s="27" t="s">
        <v>3</v>
      </c>
      <c r="B4" s="102">
        <v>521.1</v>
      </c>
      <c r="C4" s="17">
        <v>459.1</v>
      </c>
      <c r="D4" s="17">
        <v>420.91899999999998</v>
      </c>
      <c r="E4" s="96">
        <v>451.8</v>
      </c>
      <c r="F4" s="96">
        <v>465.9</v>
      </c>
      <c r="G4" s="96">
        <v>586.72076366499584</v>
      </c>
      <c r="H4" s="96">
        <v>604.93965176318591</v>
      </c>
      <c r="I4" s="96">
        <v>621.46948121288654</v>
      </c>
      <c r="J4" s="96">
        <v>641.81593580837102</v>
      </c>
      <c r="K4" s="96">
        <v>653.70642787468671</v>
      </c>
      <c r="L4" s="96">
        <v>666.21477230826929</v>
      </c>
    </row>
    <row r="5" spans="1:12">
      <c r="A5" s="27" t="s">
        <v>4</v>
      </c>
      <c r="B5" s="102">
        <v>950.7</v>
      </c>
      <c r="C5" s="17">
        <v>876.1</v>
      </c>
      <c r="D5" s="17">
        <v>884.34500000000003</v>
      </c>
      <c r="E5" s="96">
        <v>976.1</v>
      </c>
      <c r="F5" s="96">
        <v>987.4</v>
      </c>
      <c r="G5" s="96">
        <v>1156.7634079879194</v>
      </c>
      <c r="H5" s="96">
        <v>1191.7350548941647</v>
      </c>
      <c r="I5" s="96">
        <v>1225.5352767361314</v>
      </c>
      <c r="J5" s="96">
        <v>1279.760071554422</v>
      </c>
      <c r="K5" s="96">
        <v>1303.5924461357595</v>
      </c>
      <c r="L5" s="96">
        <v>1321.6604570824011</v>
      </c>
    </row>
    <row r="6" spans="1:12">
      <c r="A6" s="27" t="s">
        <v>5</v>
      </c>
      <c r="B6" s="102">
        <v>696.1</v>
      </c>
      <c r="C6" s="17">
        <v>560.9</v>
      </c>
      <c r="D6" s="17">
        <v>733.303</v>
      </c>
      <c r="E6" s="96">
        <v>811.9</v>
      </c>
      <c r="F6" s="96">
        <v>830.7</v>
      </c>
      <c r="G6" s="96">
        <v>845.68637437395785</v>
      </c>
      <c r="H6" s="96">
        <v>849.41570419828554</v>
      </c>
      <c r="I6" s="96">
        <v>853.10276268195287</v>
      </c>
      <c r="J6" s="96">
        <v>856.78972168188773</v>
      </c>
      <c r="K6" s="96">
        <v>876.56180612844332</v>
      </c>
      <c r="L6" s="96">
        <v>894.60141735679963</v>
      </c>
    </row>
    <row r="7" spans="1:12">
      <c r="A7" s="27" t="s">
        <v>6</v>
      </c>
      <c r="B7" s="102">
        <v>864.7</v>
      </c>
      <c r="C7" s="17">
        <v>742.8</v>
      </c>
      <c r="D7" s="17">
        <v>894.70600000000002</v>
      </c>
      <c r="E7" s="96">
        <v>1007.7</v>
      </c>
      <c r="F7" s="96">
        <v>1018.5</v>
      </c>
      <c r="G7" s="96">
        <v>1068.1870706488401</v>
      </c>
      <c r="H7" s="96">
        <v>1090.4913599156939</v>
      </c>
      <c r="I7" s="96">
        <v>1105.4810663197557</v>
      </c>
      <c r="J7" s="96">
        <v>1145.7081262230681</v>
      </c>
      <c r="K7" s="96">
        <v>1188.0047821180999</v>
      </c>
      <c r="L7" s="96">
        <v>1254.0999470378636</v>
      </c>
    </row>
    <row r="8" spans="1:12">
      <c r="A8" s="27" t="s">
        <v>7</v>
      </c>
      <c r="B8" s="102">
        <v>110.4</v>
      </c>
      <c r="C8" s="17">
        <v>138.30000000000001</v>
      </c>
      <c r="D8" s="17">
        <v>169.31200000000001</v>
      </c>
      <c r="E8" s="96">
        <v>206.1</v>
      </c>
      <c r="F8" s="96">
        <v>216.1</v>
      </c>
      <c r="G8" s="96">
        <v>238.23752039151714</v>
      </c>
      <c r="H8" s="96">
        <v>251.95299404864869</v>
      </c>
      <c r="I8" s="96">
        <v>258.65269433480188</v>
      </c>
      <c r="J8" s="96">
        <v>265.15958664926978</v>
      </c>
      <c r="K8" s="96">
        <v>267.0774903172013</v>
      </c>
      <c r="L8" s="96">
        <v>269.89442005849463</v>
      </c>
    </row>
    <row r="9" spans="1:12">
      <c r="A9" s="28"/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5"/>
    </row>
    <row r="10" spans="1:12">
      <c r="A10" s="29" t="s">
        <v>8</v>
      </c>
      <c r="B10" s="15">
        <v>932.1</v>
      </c>
      <c r="C10" s="15">
        <v>1211.9000000000001</v>
      </c>
      <c r="D10" s="15">
        <v>1360.1569999999999</v>
      </c>
      <c r="E10" s="94">
        <v>1366.2</v>
      </c>
      <c r="F10" s="94">
        <v>1412.9</v>
      </c>
      <c r="G10" s="94">
        <v>1498.8431756772557</v>
      </c>
      <c r="H10" s="94">
        <v>1521.8350030861466</v>
      </c>
      <c r="I10" s="94">
        <v>1541.2824512754257</v>
      </c>
      <c r="J10" s="94">
        <v>1570.8856250043798</v>
      </c>
      <c r="K10" s="94">
        <v>1603.4296421252188</v>
      </c>
      <c r="L10" s="101">
        <v>1642.0968123193347</v>
      </c>
    </row>
    <row r="11" spans="1:12">
      <c r="A11" s="27" t="s">
        <v>9</v>
      </c>
      <c r="B11" s="102">
        <v>553.70000000000005</v>
      </c>
      <c r="C11" s="17">
        <v>614.6</v>
      </c>
      <c r="D11" s="17">
        <v>677.60900000000004</v>
      </c>
      <c r="E11" s="96">
        <v>655.5</v>
      </c>
      <c r="F11" s="96">
        <v>666.2</v>
      </c>
      <c r="G11" s="96">
        <v>691.2435613552135</v>
      </c>
      <c r="H11" s="96">
        <v>697.31858203848935</v>
      </c>
      <c r="I11" s="96">
        <v>694.79602518375805</v>
      </c>
      <c r="J11" s="96">
        <v>709.34469959567616</v>
      </c>
      <c r="K11" s="96">
        <v>721.70306211299214</v>
      </c>
      <c r="L11" s="103">
        <v>733.59715941150921</v>
      </c>
    </row>
    <row r="12" spans="1:12">
      <c r="A12" s="27" t="s">
        <v>10</v>
      </c>
      <c r="B12" s="102">
        <v>378.4</v>
      </c>
      <c r="C12" s="17">
        <v>597.29999999999995</v>
      </c>
      <c r="D12" s="17">
        <v>682.548</v>
      </c>
      <c r="E12" s="96">
        <v>710.7</v>
      </c>
      <c r="F12" s="96">
        <v>746.7</v>
      </c>
      <c r="G12" s="96">
        <v>807.59961432204216</v>
      </c>
      <c r="H12" s="96">
        <v>824.51642104765722</v>
      </c>
      <c r="I12" s="96">
        <v>846.48642609166779</v>
      </c>
      <c r="J12" s="96">
        <v>861.54092540870363</v>
      </c>
      <c r="K12" s="96">
        <v>881.72658001222669</v>
      </c>
      <c r="L12" s="103">
        <v>908.49965290782552</v>
      </c>
    </row>
    <row r="13" spans="1:12">
      <c r="A13" s="28"/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5"/>
    </row>
    <row r="14" spans="1:12">
      <c r="A14" s="29" t="s">
        <v>11</v>
      </c>
      <c r="B14" s="15">
        <v>711.2</v>
      </c>
      <c r="C14" s="15">
        <v>870</v>
      </c>
      <c r="D14" s="15">
        <v>1036.671</v>
      </c>
      <c r="E14" s="15">
        <v>1050.2</v>
      </c>
      <c r="F14" s="15">
        <v>1100.3</v>
      </c>
      <c r="G14" s="100">
        <v>1189.5003078915872</v>
      </c>
      <c r="H14" s="100">
        <v>1241.7003819096201</v>
      </c>
      <c r="I14" s="100">
        <v>1293.3430358617752</v>
      </c>
      <c r="J14" s="100">
        <v>1341.7352713887919</v>
      </c>
      <c r="K14" s="100">
        <v>1382.764981959657</v>
      </c>
      <c r="L14" s="106">
        <v>1424.8807938084494</v>
      </c>
    </row>
    <row r="15" spans="1:12">
      <c r="A15" s="27" t="s">
        <v>12</v>
      </c>
      <c r="B15" s="17">
        <v>83.4</v>
      </c>
      <c r="C15" s="17">
        <v>101.9</v>
      </c>
      <c r="D15" s="17">
        <v>130.60599999999999</v>
      </c>
      <c r="E15" s="17">
        <v>134.9</v>
      </c>
      <c r="F15" s="17">
        <v>142.1</v>
      </c>
      <c r="G15" s="96">
        <v>160.62761385575473</v>
      </c>
      <c r="H15" s="96">
        <v>168.49220243721498</v>
      </c>
      <c r="I15" s="96">
        <v>175.30422578519639</v>
      </c>
      <c r="J15" s="96">
        <v>183.8705277816056</v>
      </c>
      <c r="K15" s="96">
        <v>190.0185339633851</v>
      </c>
      <c r="L15" s="103">
        <v>195.79452602017807</v>
      </c>
    </row>
    <row r="16" spans="1:12">
      <c r="A16" s="27" t="s">
        <v>13</v>
      </c>
      <c r="B16" s="17">
        <v>81.8</v>
      </c>
      <c r="C16" s="17">
        <v>100.2</v>
      </c>
      <c r="D16" s="17">
        <v>147.047</v>
      </c>
      <c r="E16" s="17">
        <v>156.9</v>
      </c>
      <c r="F16" s="17">
        <v>170.8</v>
      </c>
      <c r="G16" s="96">
        <v>199.38658422371304</v>
      </c>
      <c r="H16" s="96">
        <v>209.96862776710199</v>
      </c>
      <c r="I16" s="96">
        <v>219.4377731367934</v>
      </c>
      <c r="J16" s="96">
        <v>228.13965029721504</v>
      </c>
      <c r="K16" s="96">
        <v>235.70616129141285</v>
      </c>
      <c r="L16" s="103">
        <v>241.67877338493756</v>
      </c>
    </row>
    <row r="17" spans="1:19">
      <c r="A17" s="27" t="s">
        <v>14</v>
      </c>
      <c r="B17" s="17">
        <v>19.8</v>
      </c>
      <c r="C17" s="17">
        <v>29.8</v>
      </c>
      <c r="D17" s="17">
        <v>46.710999999999999</v>
      </c>
      <c r="E17" s="17">
        <v>50.9</v>
      </c>
      <c r="F17" s="17">
        <v>54.2</v>
      </c>
      <c r="G17" s="96">
        <v>55.612094527678096</v>
      </c>
      <c r="H17" s="96">
        <v>57.218099700332992</v>
      </c>
      <c r="I17" s="96">
        <v>59.792422188654811</v>
      </c>
      <c r="J17" s="96">
        <v>61.828147032479357</v>
      </c>
      <c r="K17" s="96">
        <v>62.431351608059252</v>
      </c>
      <c r="L17" s="103">
        <v>63.386726248322326</v>
      </c>
    </row>
    <row r="18" spans="1:19">
      <c r="A18" s="27" t="s">
        <v>15</v>
      </c>
      <c r="B18" s="17">
        <v>82.9</v>
      </c>
      <c r="C18" s="17">
        <v>113.7</v>
      </c>
      <c r="D18" s="17">
        <v>140.49199999999999</v>
      </c>
      <c r="E18" s="17">
        <v>140.6</v>
      </c>
      <c r="F18" s="17">
        <v>146</v>
      </c>
      <c r="G18" s="96">
        <v>147.74982591754627</v>
      </c>
      <c r="H18" s="96">
        <v>154.08205048409087</v>
      </c>
      <c r="I18" s="96">
        <v>159.75741036922796</v>
      </c>
      <c r="J18" s="96">
        <v>163.67962400228515</v>
      </c>
      <c r="K18" s="96">
        <v>162.58599635827258</v>
      </c>
      <c r="L18" s="103">
        <v>162.851406510472</v>
      </c>
    </row>
    <row r="19" spans="1:19">
      <c r="A19" s="27" t="s">
        <v>16</v>
      </c>
      <c r="B19" s="17">
        <v>23.5</v>
      </c>
      <c r="C19" s="17">
        <v>26</v>
      </c>
      <c r="D19" s="17">
        <v>31.818000000000001</v>
      </c>
      <c r="E19" s="17">
        <v>31.7</v>
      </c>
      <c r="F19" s="17">
        <v>33.700000000000003</v>
      </c>
      <c r="G19" s="97">
        <v>40.885565339037925</v>
      </c>
      <c r="H19" s="97">
        <v>44.522016268329338</v>
      </c>
      <c r="I19" s="97">
        <v>46.984166782939404</v>
      </c>
      <c r="J19" s="97">
        <v>51.520034806528628</v>
      </c>
      <c r="K19" s="97">
        <v>60.181671565512815</v>
      </c>
      <c r="L19" s="107">
        <v>69.714566608669031</v>
      </c>
    </row>
    <row r="20" spans="1:19">
      <c r="A20" s="27" t="s">
        <v>17</v>
      </c>
      <c r="B20" s="17">
        <v>53.5</v>
      </c>
      <c r="C20" s="17">
        <v>61.9</v>
      </c>
      <c r="D20" s="17">
        <v>81.921999999999997</v>
      </c>
      <c r="E20" s="17">
        <v>85.6</v>
      </c>
      <c r="F20" s="17">
        <v>88.2</v>
      </c>
      <c r="G20" s="97">
        <v>104.93565643403363</v>
      </c>
      <c r="H20" s="97">
        <v>110.69734626884747</v>
      </c>
      <c r="I20" s="97">
        <v>117.82246858607002</v>
      </c>
      <c r="J20" s="97">
        <v>133.25825462352603</v>
      </c>
      <c r="K20" s="97">
        <v>160.72978831674959</v>
      </c>
      <c r="L20" s="107">
        <v>185.92123316462221</v>
      </c>
    </row>
    <row r="21" spans="1:19">
      <c r="A21" s="27" t="s">
        <v>18</v>
      </c>
      <c r="B21" s="17">
        <v>366.3</v>
      </c>
      <c r="C21" s="17">
        <v>436.5</v>
      </c>
      <c r="D21" s="17">
        <v>458.07499999999999</v>
      </c>
      <c r="E21" s="17">
        <v>449.6</v>
      </c>
      <c r="F21" s="17">
        <v>465.3</v>
      </c>
      <c r="G21" s="96">
        <v>480.3058094153638</v>
      </c>
      <c r="H21" s="96">
        <v>496.73108414967834</v>
      </c>
      <c r="I21" s="96">
        <v>514.24163798139784</v>
      </c>
      <c r="J21" s="96">
        <v>519.39172029439283</v>
      </c>
      <c r="K21" s="96">
        <v>511.13519447177202</v>
      </c>
      <c r="L21" s="103">
        <v>505.54581227563926</v>
      </c>
    </row>
    <row r="22" spans="1:19">
      <c r="A22" s="28"/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5"/>
    </row>
    <row r="23" spans="1:19">
      <c r="A23" s="29" t="s">
        <v>19</v>
      </c>
      <c r="B23" s="15">
        <v>2332.1</v>
      </c>
      <c r="C23" s="15">
        <v>2682</v>
      </c>
      <c r="D23" s="15">
        <v>3064.3</v>
      </c>
      <c r="E23" s="15">
        <v>3274.3</v>
      </c>
      <c r="F23" s="15">
        <v>3328.8</v>
      </c>
      <c r="G23" s="94">
        <v>3505.9850159132525</v>
      </c>
      <c r="H23" s="94">
        <v>3600.9043296049294</v>
      </c>
      <c r="I23" s="94">
        <v>3718.776467007965</v>
      </c>
      <c r="J23" s="94">
        <v>3779.8853965131339</v>
      </c>
      <c r="K23" s="94">
        <v>3825.1330236012277</v>
      </c>
      <c r="L23" s="94">
        <v>3883.409816256662</v>
      </c>
      <c r="N23" s="119"/>
      <c r="O23" s="119"/>
      <c r="P23" s="119"/>
      <c r="Q23" s="119"/>
      <c r="R23" s="119"/>
      <c r="S23" s="125"/>
    </row>
    <row r="24" spans="1:19">
      <c r="A24" s="27" t="s">
        <v>20</v>
      </c>
      <c r="B24" s="17">
        <v>379.1</v>
      </c>
      <c r="C24" s="17">
        <v>405.8</v>
      </c>
      <c r="D24" s="17">
        <v>428.4</v>
      </c>
      <c r="E24" s="17">
        <v>454.4</v>
      </c>
      <c r="F24" s="17">
        <v>451.7</v>
      </c>
      <c r="G24" s="96">
        <v>458.37385308186504</v>
      </c>
      <c r="H24" s="96">
        <v>468.67067827367441</v>
      </c>
      <c r="I24" s="96">
        <v>468.150321289869</v>
      </c>
      <c r="J24" s="96">
        <v>463.87405828775297</v>
      </c>
      <c r="K24" s="96">
        <v>483.91427463019897</v>
      </c>
      <c r="L24" s="96">
        <v>491.29877330824428</v>
      </c>
      <c r="N24" s="124"/>
      <c r="O24" s="124"/>
      <c r="P24" s="124"/>
      <c r="Q24" s="124"/>
      <c r="R24" s="124"/>
      <c r="S24" s="124"/>
    </row>
    <row r="25" spans="1:19">
      <c r="A25" s="27" t="s">
        <v>21</v>
      </c>
      <c r="B25" s="17">
        <v>370.3</v>
      </c>
      <c r="C25" s="17">
        <v>388.5</v>
      </c>
      <c r="D25" s="17">
        <v>371</v>
      </c>
      <c r="E25" s="17">
        <v>349.6</v>
      </c>
      <c r="F25" s="17">
        <v>345.9</v>
      </c>
      <c r="G25" s="96">
        <v>385.737715283461</v>
      </c>
      <c r="H25" s="96">
        <v>399.64224115699318</v>
      </c>
      <c r="I25" s="96">
        <v>404.16230690721</v>
      </c>
      <c r="J25" s="96">
        <v>405.32465120044202</v>
      </c>
      <c r="K25" s="96">
        <v>433.79727057291319</v>
      </c>
      <c r="L25" s="96">
        <v>440.32251197646048</v>
      </c>
      <c r="N25" s="124"/>
      <c r="O25" s="124"/>
      <c r="P25" s="124"/>
      <c r="Q25" s="124"/>
      <c r="R25" s="124"/>
      <c r="S25" s="124"/>
    </row>
    <row r="26" spans="1:19">
      <c r="A26" s="27" t="s">
        <v>22</v>
      </c>
      <c r="B26" s="17">
        <v>248</v>
      </c>
      <c r="C26" s="17">
        <v>240.2</v>
      </c>
      <c r="D26" s="17">
        <v>266.60000000000002</v>
      </c>
      <c r="E26" s="17">
        <v>283.39999999999998</v>
      </c>
      <c r="F26" s="17">
        <v>274.89999999999998</v>
      </c>
      <c r="G26" s="96">
        <v>260.74899854352299</v>
      </c>
      <c r="H26" s="96">
        <v>271.89983478281499</v>
      </c>
      <c r="I26" s="96">
        <v>293.95073103610196</v>
      </c>
      <c r="J26" s="96">
        <v>305.48592328765204</v>
      </c>
      <c r="K26" s="96">
        <v>300.39918361855825</v>
      </c>
      <c r="L26" s="96">
        <v>304.98325458032576</v>
      </c>
      <c r="N26" s="124"/>
      <c r="O26" s="124"/>
      <c r="P26" s="124"/>
      <c r="Q26" s="124"/>
      <c r="R26" s="124"/>
      <c r="S26" s="124"/>
    </row>
    <row r="27" spans="1:19">
      <c r="A27" s="27" t="s">
        <v>23</v>
      </c>
      <c r="B27" s="17">
        <v>27.7</v>
      </c>
      <c r="C27" s="17">
        <v>42.9</v>
      </c>
      <c r="D27" s="17">
        <v>57.5</v>
      </c>
      <c r="E27" s="17">
        <v>66.400000000000006</v>
      </c>
      <c r="F27" s="17">
        <v>69.099999999999994</v>
      </c>
      <c r="G27" s="96">
        <v>69.798925358755895</v>
      </c>
      <c r="H27" s="96">
        <v>72.436681454145912</v>
      </c>
      <c r="I27" s="96">
        <v>76.091693369646691</v>
      </c>
      <c r="J27" s="96">
        <v>78.189932053849546</v>
      </c>
      <c r="K27" s="96">
        <v>77.793026203745072</v>
      </c>
      <c r="L27" s="96">
        <v>78.980142454038926</v>
      </c>
      <c r="N27" s="124"/>
      <c r="O27" s="124"/>
      <c r="P27" s="124"/>
      <c r="Q27" s="124"/>
      <c r="R27" s="124"/>
      <c r="S27" s="124"/>
    </row>
    <row r="28" spans="1:19">
      <c r="A28" s="27" t="s">
        <v>24</v>
      </c>
      <c r="B28" s="17">
        <v>126.2</v>
      </c>
      <c r="C28" s="17">
        <v>141.9</v>
      </c>
      <c r="D28" s="17">
        <v>163.19999999999999</v>
      </c>
      <c r="E28" s="17">
        <v>174.3</v>
      </c>
      <c r="F28" s="17">
        <v>187.2</v>
      </c>
      <c r="G28" s="96">
        <v>190.7276466421547</v>
      </c>
      <c r="H28" s="96">
        <v>196.67512831803319</v>
      </c>
      <c r="I28" s="96">
        <v>208.2246397808162</v>
      </c>
      <c r="J28" s="96">
        <v>212.82479328367299</v>
      </c>
      <c r="K28" s="96">
        <v>206.5473818488272</v>
      </c>
      <c r="L28" s="96">
        <v>209.69928074534511</v>
      </c>
      <c r="N28" s="124"/>
      <c r="O28" s="124"/>
      <c r="P28" s="124"/>
      <c r="Q28" s="124"/>
      <c r="R28" s="124"/>
      <c r="S28" s="124"/>
    </row>
    <row r="29" spans="1:19">
      <c r="A29" s="27" t="s">
        <v>25</v>
      </c>
      <c r="B29" s="17">
        <v>235.4</v>
      </c>
      <c r="C29" s="17">
        <v>292.89999999999998</v>
      </c>
      <c r="D29" s="17">
        <v>354.3</v>
      </c>
      <c r="E29" s="17">
        <v>387.8</v>
      </c>
      <c r="F29" s="17">
        <v>401.4</v>
      </c>
      <c r="G29" s="96">
        <v>425.06882425575043</v>
      </c>
      <c r="H29" s="96">
        <v>438.55940035677298</v>
      </c>
      <c r="I29" s="96">
        <v>443.53701194692241</v>
      </c>
      <c r="J29" s="96">
        <v>456.00985159300046</v>
      </c>
      <c r="K29" s="96">
        <v>460.84339954512274</v>
      </c>
      <c r="L29" s="96">
        <v>467.87583824994846</v>
      </c>
      <c r="N29" s="124"/>
      <c r="O29" s="124"/>
      <c r="P29" s="124"/>
      <c r="Q29" s="124"/>
      <c r="R29" s="124"/>
      <c r="S29" s="124"/>
    </row>
    <row r="30" spans="1:19">
      <c r="A30" s="27" t="s">
        <v>26</v>
      </c>
      <c r="B30" s="17">
        <v>164.6</v>
      </c>
      <c r="C30" s="17">
        <v>205.7</v>
      </c>
      <c r="D30" s="17">
        <v>274.10000000000002</v>
      </c>
      <c r="E30" s="17">
        <v>307.89999999999998</v>
      </c>
      <c r="F30" s="17">
        <v>315.10000000000002</v>
      </c>
      <c r="G30" s="96">
        <v>353.8871103129548</v>
      </c>
      <c r="H30" s="96">
        <v>361.61778712078217</v>
      </c>
      <c r="I30" s="96">
        <v>374.91467009131105</v>
      </c>
      <c r="J30" s="96">
        <v>379.31628634031853</v>
      </c>
      <c r="K30" s="96">
        <v>374.45572318393403</v>
      </c>
      <c r="L30" s="96">
        <v>380.16989186587955</v>
      </c>
      <c r="N30" s="124"/>
      <c r="O30" s="124"/>
      <c r="P30" s="124"/>
      <c r="Q30" s="124"/>
      <c r="R30" s="124"/>
      <c r="S30" s="124"/>
    </row>
    <row r="31" spans="1:19">
      <c r="A31" s="27" t="s">
        <v>27</v>
      </c>
      <c r="B31" s="17">
        <v>151</v>
      </c>
      <c r="C31" s="17">
        <v>186</v>
      </c>
      <c r="D31" s="17">
        <v>239.3</v>
      </c>
      <c r="E31" s="17">
        <v>254.4</v>
      </c>
      <c r="F31" s="17">
        <v>259.2</v>
      </c>
      <c r="G31" s="96">
        <v>278.99954915419562</v>
      </c>
      <c r="H31" s="96">
        <v>283.68151096947622</v>
      </c>
      <c r="I31" s="96">
        <v>285.89409884549144</v>
      </c>
      <c r="J31" s="96">
        <v>285.83551987742237</v>
      </c>
      <c r="K31" s="96">
        <v>303.83080579787219</v>
      </c>
      <c r="L31" s="96">
        <v>308.46724307899632</v>
      </c>
      <c r="N31" s="124"/>
      <c r="O31" s="124"/>
      <c r="P31" s="124"/>
      <c r="Q31" s="124"/>
      <c r="R31" s="124"/>
      <c r="S31" s="124"/>
    </row>
    <row r="32" spans="1:19">
      <c r="A32" s="27" t="s">
        <v>28</v>
      </c>
      <c r="B32" s="17">
        <v>69.900000000000006</v>
      </c>
      <c r="C32" s="17">
        <v>141.4</v>
      </c>
      <c r="D32" s="17">
        <v>180.9</v>
      </c>
      <c r="E32" s="17">
        <v>223.5</v>
      </c>
      <c r="F32" s="17">
        <v>238.9</v>
      </c>
      <c r="G32" s="96">
        <v>264.09443938259045</v>
      </c>
      <c r="H32" s="96">
        <v>270.75473192236996</v>
      </c>
      <c r="I32" s="96">
        <v>286.83608058155585</v>
      </c>
      <c r="J32" s="96">
        <v>295.54459507540372</v>
      </c>
      <c r="K32" s="96">
        <v>290.54392172827198</v>
      </c>
      <c r="L32" s="96">
        <v>294.97760206877405</v>
      </c>
      <c r="N32" s="124"/>
      <c r="O32" s="124"/>
      <c r="P32" s="124"/>
      <c r="Q32" s="124"/>
      <c r="R32" s="124"/>
      <c r="S32" s="124"/>
    </row>
    <row r="33" spans="1:19">
      <c r="A33" s="27" t="s">
        <v>29</v>
      </c>
      <c r="B33" s="17">
        <v>188.7</v>
      </c>
      <c r="C33" s="17">
        <v>214.9</v>
      </c>
      <c r="D33" s="17">
        <v>221.4</v>
      </c>
      <c r="E33" s="17">
        <v>225.5</v>
      </c>
      <c r="F33" s="17">
        <v>224</v>
      </c>
      <c r="G33" s="96">
        <v>223.88356162401868</v>
      </c>
      <c r="H33" s="96">
        <v>232.89579578000428</v>
      </c>
      <c r="I33" s="96">
        <v>242.85035176650402</v>
      </c>
      <c r="J33" s="96">
        <v>250.44069458757923</v>
      </c>
      <c r="K33" s="96">
        <v>254.48235378030387</v>
      </c>
      <c r="L33" s="96">
        <v>258.36573706448655</v>
      </c>
      <c r="N33" s="124"/>
      <c r="O33" s="124"/>
      <c r="P33" s="124"/>
      <c r="Q33" s="124"/>
      <c r="R33" s="124"/>
      <c r="S33" s="124"/>
    </row>
    <row r="34" spans="1:19">
      <c r="A34" s="27" t="s">
        <v>30</v>
      </c>
      <c r="B34" s="17">
        <v>80.599999999999994</v>
      </c>
      <c r="C34" s="17">
        <v>99.8</v>
      </c>
      <c r="D34" s="17">
        <v>134.80000000000001</v>
      </c>
      <c r="E34" s="17">
        <v>161.30000000000001</v>
      </c>
      <c r="F34" s="17">
        <v>169.6</v>
      </c>
      <c r="G34" s="96">
        <v>175.27725978985808</v>
      </c>
      <c r="H34" s="96">
        <v>174.49721130907673</v>
      </c>
      <c r="I34" s="96">
        <v>189.37157550979535</v>
      </c>
      <c r="J34" s="96">
        <v>193.55365604684701</v>
      </c>
      <c r="K34" s="96">
        <v>181.70695597430785</v>
      </c>
      <c r="L34" s="96">
        <v>184.47979167379046</v>
      </c>
      <c r="N34" s="124"/>
      <c r="O34" s="124"/>
      <c r="P34" s="124"/>
      <c r="Q34" s="124"/>
      <c r="R34" s="124"/>
      <c r="S34" s="124"/>
    </row>
    <row r="35" spans="1:19">
      <c r="A35" s="27" t="s">
        <v>31</v>
      </c>
      <c r="B35" s="17">
        <v>30.1</v>
      </c>
      <c r="C35" s="17">
        <v>53</v>
      </c>
      <c r="D35" s="17">
        <v>69.099999999999994</v>
      </c>
      <c r="E35" s="17">
        <v>77.2</v>
      </c>
      <c r="F35" s="17">
        <v>79.900000000000006</v>
      </c>
      <c r="G35" s="96">
        <v>81.727451799170112</v>
      </c>
      <c r="H35" s="96">
        <v>84.905309443938094</v>
      </c>
      <c r="I35" s="96">
        <v>91.913968723626738</v>
      </c>
      <c r="J35" s="96">
        <v>94.771814048518692</v>
      </c>
      <c r="K35" s="96">
        <v>91.771736956239891</v>
      </c>
      <c r="L35" s="96">
        <v>93.172167374939846</v>
      </c>
      <c r="N35" s="124"/>
      <c r="O35" s="124"/>
      <c r="P35" s="124"/>
      <c r="Q35" s="124"/>
      <c r="R35" s="124"/>
      <c r="S35" s="124"/>
    </row>
    <row r="36" spans="1:19">
      <c r="A36" s="27" t="s">
        <v>32</v>
      </c>
      <c r="B36" s="17">
        <v>232</v>
      </c>
      <c r="C36" s="17">
        <v>230.1</v>
      </c>
      <c r="D36" s="17">
        <v>256.8</v>
      </c>
      <c r="E36" s="17">
        <v>254.5</v>
      </c>
      <c r="F36" s="17">
        <v>254.6</v>
      </c>
      <c r="G36" s="96">
        <v>281.55366528471495</v>
      </c>
      <c r="H36" s="96">
        <v>286.98547017610548</v>
      </c>
      <c r="I36" s="96">
        <v>293.09687304826684</v>
      </c>
      <c r="J36" s="96">
        <v>296.96328984682469</v>
      </c>
      <c r="K36" s="96">
        <v>303.87261333121222</v>
      </c>
      <c r="L36" s="96">
        <v>308.50968859243125</v>
      </c>
      <c r="N36" s="124"/>
      <c r="O36" s="124"/>
      <c r="P36" s="124"/>
      <c r="Q36" s="124"/>
      <c r="R36" s="124"/>
      <c r="S36" s="124"/>
    </row>
    <row r="37" spans="1:19">
      <c r="A37" s="27" t="s">
        <v>33</v>
      </c>
      <c r="B37" s="17">
        <v>28.5</v>
      </c>
      <c r="C37" s="17">
        <v>38.9</v>
      </c>
      <c r="D37" s="17">
        <v>46.9</v>
      </c>
      <c r="E37" s="17">
        <v>54.1</v>
      </c>
      <c r="F37" s="17">
        <v>57.3</v>
      </c>
      <c r="G37" s="96">
        <v>56.106015400239784</v>
      </c>
      <c r="H37" s="96">
        <v>57.682548540741536</v>
      </c>
      <c r="I37" s="96">
        <v>59.782144110847433</v>
      </c>
      <c r="J37" s="96">
        <v>61.750330983848897</v>
      </c>
      <c r="K37" s="96">
        <v>61.174376429720702</v>
      </c>
      <c r="L37" s="96">
        <v>62.107893223001327</v>
      </c>
      <c r="N37" s="124"/>
      <c r="O37" s="124"/>
      <c r="P37" s="124"/>
      <c r="Q37" s="124"/>
      <c r="R37" s="124"/>
      <c r="S37" s="124"/>
    </row>
    <row r="38" spans="1:19">
      <c r="A38" s="28"/>
      <c r="B38" s="104"/>
      <c r="C38" s="104"/>
      <c r="D38" s="104"/>
      <c r="E38" s="104"/>
      <c r="F38" s="104"/>
      <c r="G38" s="104"/>
      <c r="H38" s="104"/>
      <c r="I38" s="104"/>
      <c r="J38" s="104"/>
      <c r="K38" s="104"/>
      <c r="L38" s="105"/>
    </row>
    <row r="39" spans="1:19">
      <c r="A39" s="29" t="s">
        <v>34</v>
      </c>
      <c r="B39" s="15">
        <v>716.4</v>
      </c>
      <c r="C39" s="15">
        <v>821.74199999999996</v>
      </c>
      <c r="D39" s="15">
        <v>960.02300000000002</v>
      </c>
      <c r="E39" s="15">
        <v>973</v>
      </c>
      <c r="F39" s="15">
        <v>947.2</v>
      </c>
      <c r="G39" s="94">
        <v>1030.5612171451692</v>
      </c>
      <c r="H39" s="94">
        <v>1063.1633902062117</v>
      </c>
      <c r="I39" s="94">
        <v>1091.7509467435616</v>
      </c>
      <c r="J39" s="94">
        <v>1111.9642805739245</v>
      </c>
      <c r="K39" s="94">
        <v>1136.4194413727969</v>
      </c>
      <c r="L39" s="101">
        <v>1167.6286195780247</v>
      </c>
    </row>
    <row r="40" spans="1:19">
      <c r="A40" s="27" t="s">
        <v>35</v>
      </c>
      <c r="B40" s="17">
        <v>341.2</v>
      </c>
      <c r="C40" s="17">
        <v>411.733</v>
      </c>
      <c r="D40" s="17">
        <v>443.39800000000002</v>
      </c>
      <c r="E40" s="17">
        <v>453.4</v>
      </c>
      <c r="F40" s="17">
        <v>437.3</v>
      </c>
      <c r="G40" s="96">
        <v>477.90412975082279</v>
      </c>
      <c r="H40" s="96">
        <v>492.27265964461611</v>
      </c>
      <c r="I40" s="96">
        <v>510.21343267862318</v>
      </c>
      <c r="J40" s="96">
        <v>520.65425235873113</v>
      </c>
      <c r="K40" s="96">
        <v>524.04973429949666</v>
      </c>
      <c r="L40" s="103">
        <v>536.71116090952034</v>
      </c>
    </row>
    <row r="41" spans="1:19">
      <c r="A41" s="27" t="s">
        <v>36</v>
      </c>
      <c r="B41" s="17">
        <v>60.6</v>
      </c>
      <c r="C41" s="17">
        <v>71.436999999999998</v>
      </c>
      <c r="D41" s="17">
        <v>97.885000000000005</v>
      </c>
      <c r="E41" s="17">
        <v>101.1</v>
      </c>
      <c r="F41" s="17">
        <v>98.8</v>
      </c>
      <c r="G41" s="96">
        <v>98.321943630576214</v>
      </c>
      <c r="H41" s="96">
        <v>101.49142506346796</v>
      </c>
      <c r="I41" s="96">
        <v>103.60026340780831</v>
      </c>
      <c r="J41" s="96">
        <v>108.70532352772024</v>
      </c>
      <c r="K41" s="96">
        <v>109.91093214563499</v>
      </c>
      <c r="L41" s="103">
        <v>113.57270768887481</v>
      </c>
    </row>
    <row r="42" spans="1:19">
      <c r="A42" s="27" t="s">
        <v>37</v>
      </c>
      <c r="B42" s="17">
        <v>314.60000000000002</v>
      </c>
      <c r="C42" s="17">
        <v>338.572</v>
      </c>
      <c r="D42" s="17">
        <v>418.74</v>
      </c>
      <c r="E42" s="17">
        <v>418.5</v>
      </c>
      <c r="F42" s="17">
        <v>411.1</v>
      </c>
      <c r="G42" s="96">
        <v>454.36686077345729</v>
      </c>
      <c r="H42" s="96">
        <v>469.39356308844378</v>
      </c>
      <c r="I42" s="96">
        <v>477.85843741927187</v>
      </c>
      <c r="J42" s="96">
        <v>482.64544582636142</v>
      </c>
      <c r="K42" s="96">
        <v>502.46641548397355</v>
      </c>
      <c r="L42" s="103">
        <v>517.29436802665691</v>
      </c>
    </row>
    <row r="43" spans="1:19">
      <c r="A43" s="28"/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L43" s="105"/>
    </row>
    <row r="44" spans="1:19" ht="13.5" thickBot="1">
      <c r="A44" s="30" t="s">
        <v>38</v>
      </c>
      <c r="B44" s="31">
        <v>7834.8</v>
      </c>
      <c r="C44" s="31">
        <v>8362.8420000000006</v>
      </c>
      <c r="D44" s="31">
        <v>9523.735999999999</v>
      </c>
      <c r="E44" s="31">
        <v>10117.299999999999</v>
      </c>
      <c r="F44" s="31">
        <v>10307.799999999999</v>
      </c>
      <c r="G44" s="31">
        <v>11120.479079116245</v>
      </c>
      <c r="H44" s="31">
        <v>11416.103104806907</v>
      </c>
      <c r="I44" s="31">
        <v>11709.352900888727</v>
      </c>
      <c r="J44" s="31">
        <v>11993.6378488959</v>
      </c>
      <c r="K44" s="31">
        <v>12236.692944002531</v>
      </c>
      <c r="L44" s="31">
        <v>12524.51604196247</v>
      </c>
    </row>
    <row r="45" spans="1:19">
      <c r="A45" s="42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</row>
    <row r="46" spans="1:19">
      <c r="A46" s="42"/>
      <c r="B46" s="52"/>
      <c r="C46" s="52"/>
      <c r="D46" s="52"/>
      <c r="E46" s="52"/>
    </row>
    <row r="47" spans="1:19">
      <c r="A47" s="42"/>
      <c r="B47" s="52"/>
      <c r="C47" s="52"/>
      <c r="D47" s="52"/>
      <c r="E47" s="52"/>
    </row>
    <row r="48" spans="1:19" ht="13.5" thickBot="1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</row>
    <row r="49" spans="1:12" s="40" customFormat="1">
      <c r="A49" s="24" t="s">
        <v>51</v>
      </c>
      <c r="B49" s="132" t="s">
        <v>65</v>
      </c>
      <c r="C49" s="142"/>
      <c r="D49" s="142"/>
      <c r="E49" s="142"/>
      <c r="F49" s="142"/>
      <c r="G49" s="142"/>
      <c r="H49" s="142"/>
      <c r="I49" s="142"/>
      <c r="J49" s="142"/>
      <c r="K49" s="142"/>
      <c r="L49" s="143"/>
    </row>
    <row r="50" spans="1:12" s="40" customFormat="1">
      <c r="A50" s="25" t="s">
        <v>1</v>
      </c>
      <c r="B50" s="6" t="s">
        <v>53</v>
      </c>
      <c r="C50" s="6" t="s">
        <v>54</v>
      </c>
      <c r="D50" s="2" t="s">
        <v>55</v>
      </c>
      <c r="E50" s="2" t="s">
        <v>56</v>
      </c>
      <c r="F50" s="2" t="s">
        <v>57</v>
      </c>
      <c r="G50" s="2" t="s">
        <v>58</v>
      </c>
      <c r="H50" s="2" t="s">
        <v>59</v>
      </c>
      <c r="I50" s="2" t="s">
        <v>60</v>
      </c>
      <c r="J50" s="2" t="s">
        <v>82</v>
      </c>
      <c r="K50" s="2" t="s">
        <v>61</v>
      </c>
      <c r="L50" s="33" t="s">
        <v>62</v>
      </c>
    </row>
    <row r="51" spans="1:12" s="40" customFormat="1">
      <c r="A51" s="29" t="s">
        <v>2</v>
      </c>
      <c r="B51" s="15">
        <f>C3-B3</f>
        <v>-365.80000000000018</v>
      </c>
      <c r="C51" s="15">
        <f t="shared" ref="C51:K51" si="0">D3-C3</f>
        <v>325.38500000000022</v>
      </c>
      <c r="D51" s="15">
        <f t="shared" si="0"/>
        <v>351.01499999999987</v>
      </c>
      <c r="E51" s="15">
        <f>F3-E3</f>
        <v>65</v>
      </c>
      <c r="F51" s="15">
        <f>G3-F3</f>
        <v>376.98936248898144</v>
      </c>
      <c r="G51" s="15">
        <f t="shared" si="0"/>
        <v>92.910637511018649</v>
      </c>
      <c r="H51" s="15">
        <f t="shared" si="0"/>
        <v>75.699999999999818</v>
      </c>
      <c r="I51" s="15">
        <f t="shared" si="0"/>
        <v>124.96727541566906</v>
      </c>
      <c r="J51" s="15">
        <f t="shared" si="0"/>
        <v>99.778579527961483</v>
      </c>
      <c r="K51" s="15">
        <f t="shared" si="0"/>
        <v>117.55414505636963</v>
      </c>
      <c r="L51" s="89">
        <f>L3-F3</f>
        <v>887.90000000000009</v>
      </c>
    </row>
    <row r="52" spans="1:12" s="40" customFormat="1">
      <c r="A52" s="27" t="s">
        <v>3</v>
      </c>
      <c r="B52" s="17">
        <f t="shared" ref="B52:K67" si="1">C4-B4</f>
        <v>-62</v>
      </c>
      <c r="C52" s="17">
        <f t="shared" si="1"/>
        <v>-38.18100000000004</v>
      </c>
      <c r="D52" s="17">
        <f t="shared" si="1"/>
        <v>30.881000000000029</v>
      </c>
      <c r="E52" s="17">
        <f t="shared" si="1"/>
        <v>14.099999999999966</v>
      </c>
      <c r="F52" s="17">
        <f t="shared" si="1"/>
        <v>120.82076366499587</v>
      </c>
      <c r="G52" s="17">
        <f t="shared" si="1"/>
        <v>18.218888098190064</v>
      </c>
      <c r="H52" s="17">
        <f t="shared" si="1"/>
        <v>16.529829449700628</v>
      </c>
      <c r="I52" s="17">
        <f t="shared" si="1"/>
        <v>20.346454595484488</v>
      </c>
      <c r="J52" s="17">
        <f t="shared" si="1"/>
        <v>11.890492066315687</v>
      </c>
      <c r="K52" s="17">
        <f t="shared" si="1"/>
        <v>12.508344433582579</v>
      </c>
      <c r="L52" s="90">
        <f t="shared" ref="L52:L92" si="2">L4-F4</f>
        <v>200.31477230826931</v>
      </c>
    </row>
    <row r="53" spans="1:12" s="40" customFormat="1">
      <c r="A53" s="27" t="s">
        <v>4</v>
      </c>
      <c r="B53" s="17">
        <f t="shared" si="1"/>
        <v>-74.600000000000023</v>
      </c>
      <c r="C53" s="17">
        <f t="shared" si="1"/>
        <v>8.2450000000000045</v>
      </c>
      <c r="D53" s="17">
        <f t="shared" si="1"/>
        <v>91.754999999999995</v>
      </c>
      <c r="E53" s="17">
        <f t="shared" si="1"/>
        <v>11.299999999999955</v>
      </c>
      <c r="F53" s="17">
        <f t="shared" si="1"/>
        <v>169.36340798791946</v>
      </c>
      <c r="G53" s="17">
        <f t="shared" si="1"/>
        <v>34.971646906245269</v>
      </c>
      <c r="H53" s="17">
        <f t="shared" si="1"/>
        <v>33.800221841966732</v>
      </c>
      <c r="I53" s="17">
        <f t="shared" si="1"/>
        <v>54.224794818290547</v>
      </c>
      <c r="J53" s="17">
        <f t="shared" si="1"/>
        <v>23.83237458133749</v>
      </c>
      <c r="K53" s="17">
        <f t="shared" si="1"/>
        <v>18.068010946641607</v>
      </c>
      <c r="L53" s="90">
        <f t="shared" si="2"/>
        <v>334.2604570824011</v>
      </c>
    </row>
    <row r="54" spans="1:12" s="40" customFormat="1">
      <c r="A54" s="27" t="s">
        <v>5</v>
      </c>
      <c r="B54" s="17">
        <f t="shared" si="1"/>
        <v>-135.20000000000005</v>
      </c>
      <c r="C54" s="17">
        <f t="shared" si="1"/>
        <v>172.40300000000002</v>
      </c>
      <c r="D54" s="17">
        <f t="shared" si="1"/>
        <v>78.59699999999998</v>
      </c>
      <c r="E54" s="17">
        <f t="shared" si="1"/>
        <v>18.800000000000068</v>
      </c>
      <c r="F54" s="17">
        <f t="shared" si="1"/>
        <v>14.986374373957801</v>
      </c>
      <c r="G54" s="17">
        <f t="shared" si="1"/>
        <v>3.7293298243276922</v>
      </c>
      <c r="H54" s="17">
        <f t="shared" si="1"/>
        <v>3.6870584836673288</v>
      </c>
      <c r="I54" s="17">
        <f t="shared" si="1"/>
        <v>3.6869589999348591</v>
      </c>
      <c r="J54" s="17">
        <f t="shared" si="1"/>
        <v>19.772084446555596</v>
      </c>
      <c r="K54" s="17">
        <f t="shared" si="1"/>
        <v>18.039611228356307</v>
      </c>
      <c r="L54" s="90">
        <f t="shared" si="2"/>
        <v>63.901417356799584</v>
      </c>
    </row>
    <row r="55" spans="1:12" s="40" customFormat="1">
      <c r="A55" s="27" t="s">
        <v>6</v>
      </c>
      <c r="B55" s="17">
        <f t="shared" si="1"/>
        <v>-121.90000000000009</v>
      </c>
      <c r="C55" s="17">
        <f t="shared" si="1"/>
        <v>151.90600000000006</v>
      </c>
      <c r="D55" s="17">
        <f t="shared" si="1"/>
        <v>112.99400000000003</v>
      </c>
      <c r="E55" s="17">
        <f t="shared" si="1"/>
        <v>10.799999999999955</v>
      </c>
      <c r="F55" s="17">
        <f t="shared" si="1"/>
        <v>49.687070648840063</v>
      </c>
      <c r="G55" s="17">
        <f t="shared" si="1"/>
        <v>22.304289266853857</v>
      </c>
      <c r="H55" s="17">
        <f t="shared" si="1"/>
        <v>14.989706404061735</v>
      </c>
      <c r="I55" s="17">
        <f t="shared" si="1"/>
        <v>40.227059903312465</v>
      </c>
      <c r="J55" s="17">
        <f t="shared" si="1"/>
        <v>42.29665589503179</v>
      </c>
      <c r="K55" s="17">
        <f t="shared" si="1"/>
        <v>66.095164919763647</v>
      </c>
      <c r="L55" s="90">
        <f t="shared" si="2"/>
        <v>235.59994703786356</v>
      </c>
    </row>
    <row r="56" spans="1:12" s="40" customFormat="1">
      <c r="A56" s="27" t="s">
        <v>7</v>
      </c>
      <c r="B56" s="17">
        <f t="shared" si="1"/>
        <v>27.900000000000006</v>
      </c>
      <c r="C56" s="17">
        <f t="shared" si="1"/>
        <v>31.012</v>
      </c>
      <c r="D56" s="17">
        <f t="shared" si="1"/>
        <v>36.787999999999982</v>
      </c>
      <c r="E56" s="17">
        <f t="shared" si="1"/>
        <v>10</v>
      </c>
      <c r="F56" s="17">
        <f t="shared" si="1"/>
        <v>22.137520391517143</v>
      </c>
      <c r="G56" s="17">
        <f t="shared" si="1"/>
        <v>13.715473657131554</v>
      </c>
      <c r="H56" s="17">
        <f t="shared" si="1"/>
        <v>6.6997002861531882</v>
      </c>
      <c r="I56" s="17">
        <f t="shared" si="1"/>
        <v>6.5068923144679047</v>
      </c>
      <c r="J56" s="17">
        <f t="shared" si="1"/>
        <v>1.9179036679315118</v>
      </c>
      <c r="K56" s="17">
        <f t="shared" si="1"/>
        <v>2.8169297412933361</v>
      </c>
      <c r="L56" s="90">
        <f t="shared" si="2"/>
        <v>53.794420058494637</v>
      </c>
    </row>
    <row r="57" spans="1:12" s="40" customFormat="1">
      <c r="A57" s="32"/>
      <c r="B57" s="87"/>
      <c r="C57" s="87"/>
      <c r="D57" s="87"/>
      <c r="E57" s="88"/>
      <c r="F57" s="87"/>
      <c r="G57" s="87"/>
      <c r="H57" s="87"/>
      <c r="I57" s="87"/>
      <c r="J57" s="87"/>
      <c r="K57" s="87"/>
      <c r="L57" s="91"/>
    </row>
    <row r="58" spans="1:12" s="40" customFormat="1">
      <c r="A58" s="29" t="s">
        <v>8</v>
      </c>
      <c r="B58" s="15">
        <f t="shared" si="1"/>
        <v>279.80000000000007</v>
      </c>
      <c r="C58" s="15">
        <f t="shared" si="1"/>
        <v>148.25699999999983</v>
      </c>
      <c r="D58" s="15">
        <f t="shared" si="1"/>
        <v>6.0430000000001201</v>
      </c>
      <c r="E58" s="15">
        <f t="shared" si="1"/>
        <v>46.700000000000045</v>
      </c>
      <c r="F58" s="15">
        <f t="shared" si="1"/>
        <v>85.943175677255567</v>
      </c>
      <c r="G58" s="15">
        <f t="shared" si="1"/>
        <v>22.991827408890913</v>
      </c>
      <c r="H58" s="15">
        <f t="shared" si="1"/>
        <v>19.447448189279157</v>
      </c>
      <c r="I58" s="15">
        <f t="shared" si="1"/>
        <v>29.603173728954062</v>
      </c>
      <c r="J58" s="15">
        <f t="shared" si="1"/>
        <v>32.544017120839044</v>
      </c>
      <c r="K58" s="15">
        <f t="shared" si="1"/>
        <v>38.667170194115897</v>
      </c>
      <c r="L58" s="89">
        <f t="shared" si="2"/>
        <v>229.19681231933464</v>
      </c>
    </row>
    <row r="59" spans="1:12" s="40" customFormat="1">
      <c r="A59" s="27" t="s">
        <v>9</v>
      </c>
      <c r="B59" s="17">
        <f t="shared" si="1"/>
        <v>60.899999999999977</v>
      </c>
      <c r="C59" s="17">
        <f t="shared" si="1"/>
        <v>63.009000000000015</v>
      </c>
      <c r="D59" s="17">
        <f t="shared" si="1"/>
        <v>-22.109000000000037</v>
      </c>
      <c r="E59" s="17">
        <f t="shared" si="1"/>
        <v>10.700000000000045</v>
      </c>
      <c r="F59" s="17">
        <f t="shared" si="1"/>
        <v>25.043561355213455</v>
      </c>
      <c r="G59" s="17">
        <f t="shared" si="1"/>
        <v>6.0750206832758522</v>
      </c>
      <c r="H59" s="17">
        <f t="shared" si="1"/>
        <v>-2.522556854731306</v>
      </c>
      <c r="I59" s="17">
        <f t="shared" si="1"/>
        <v>14.548674411918114</v>
      </c>
      <c r="J59" s="17">
        <f t="shared" si="1"/>
        <v>12.358362517315982</v>
      </c>
      <c r="K59" s="17">
        <f t="shared" si="1"/>
        <v>11.894097298517067</v>
      </c>
      <c r="L59" s="90">
        <f t="shared" si="2"/>
        <v>67.397159411509165</v>
      </c>
    </row>
    <row r="60" spans="1:12" s="40" customFormat="1">
      <c r="A60" s="27" t="s">
        <v>10</v>
      </c>
      <c r="B60" s="17">
        <f t="shared" si="1"/>
        <v>218.89999999999998</v>
      </c>
      <c r="C60" s="17">
        <f t="shared" si="1"/>
        <v>85.248000000000047</v>
      </c>
      <c r="D60" s="17">
        <f t="shared" si="1"/>
        <v>28.152000000000044</v>
      </c>
      <c r="E60" s="17">
        <f t="shared" si="1"/>
        <v>36</v>
      </c>
      <c r="F60" s="17">
        <f t="shared" si="1"/>
        <v>60.899614322042112</v>
      </c>
      <c r="G60" s="17">
        <f t="shared" si="1"/>
        <v>16.916806725615061</v>
      </c>
      <c r="H60" s="17">
        <f t="shared" si="1"/>
        <v>21.970005044010577</v>
      </c>
      <c r="I60" s="17">
        <f t="shared" si="1"/>
        <v>15.054499317035834</v>
      </c>
      <c r="J60" s="17">
        <f t="shared" si="1"/>
        <v>20.185654603523062</v>
      </c>
      <c r="K60" s="17">
        <f t="shared" si="1"/>
        <v>26.77307289559883</v>
      </c>
      <c r="L60" s="90">
        <f t="shared" si="2"/>
        <v>161.79965290782548</v>
      </c>
    </row>
    <row r="61" spans="1:12" s="40" customFormat="1">
      <c r="A61" s="32"/>
      <c r="B61" s="87"/>
      <c r="C61" s="87"/>
      <c r="D61" s="87"/>
      <c r="E61" s="88"/>
      <c r="F61" s="87"/>
      <c r="G61" s="87"/>
      <c r="H61" s="87"/>
      <c r="I61" s="87"/>
      <c r="J61" s="87"/>
      <c r="K61" s="87"/>
      <c r="L61" s="91"/>
    </row>
    <row r="62" spans="1:12" s="40" customFormat="1">
      <c r="A62" s="29" t="s">
        <v>11</v>
      </c>
      <c r="B62" s="15">
        <f t="shared" si="1"/>
        <v>158.79999999999995</v>
      </c>
      <c r="C62" s="15">
        <f t="shared" si="1"/>
        <v>166.67100000000005</v>
      </c>
      <c r="D62" s="15">
        <f t="shared" si="1"/>
        <v>13.528999999999996</v>
      </c>
      <c r="E62" s="15">
        <f t="shared" si="1"/>
        <v>50.099999999999909</v>
      </c>
      <c r="F62" s="15">
        <f t="shared" si="1"/>
        <v>89.200307891587272</v>
      </c>
      <c r="G62" s="15">
        <f t="shared" si="1"/>
        <v>52.200074018032865</v>
      </c>
      <c r="H62" s="15">
        <f t="shared" si="1"/>
        <v>51.642653952155115</v>
      </c>
      <c r="I62" s="15">
        <f t="shared" si="1"/>
        <v>48.392235527016737</v>
      </c>
      <c r="J62" s="15">
        <f t="shared" si="1"/>
        <v>41.029710570865063</v>
      </c>
      <c r="K62" s="15">
        <f t="shared" si="1"/>
        <v>42.115811848792418</v>
      </c>
      <c r="L62" s="89">
        <f t="shared" si="2"/>
        <v>324.58079380844947</v>
      </c>
    </row>
    <row r="63" spans="1:12" s="40" customFormat="1">
      <c r="A63" s="27" t="s">
        <v>12</v>
      </c>
      <c r="B63" s="17">
        <f t="shared" si="1"/>
        <v>18.5</v>
      </c>
      <c r="C63" s="17">
        <f t="shared" si="1"/>
        <v>28.705999999999989</v>
      </c>
      <c r="D63" s="17">
        <f t="shared" si="1"/>
        <v>4.2940000000000111</v>
      </c>
      <c r="E63" s="17">
        <f t="shared" si="1"/>
        <v>7.1999999999999886</v>
      </c>
      <c r="F63" s="17">
        <f t="shared" si="1"/>
        <v>18.527613855754737</v>
      </c>
      <c r="G63" s="17">
        <f t="shared" si="1"/>
        <v>7.8645885814602536</v>
      </c>
      <c r="H63" s="17">
        <f t="shared" si="1"/>
        <v>6.812023347981409</v>
      </c>
      <c r="I63" s="17">
        <f t="shared" si="1"/>
        <v>8.5663019964092086</v>
      </c>
      <c r="J63" s="17">
        <f t="shared" si="1"/>
        <v>6.1480061817794933</v>
      </c>
      <c r="K63" s="17">
        <f t="shared" si="1"/>
        <v>5.7759920567929726</v>
      </c>
      <c r="L63" s="90">
        <f t="shared" si="2"/>
        <v>53.694526020178074</v>
      </c>
    </row>
    <row r="64" spans="1:12" s="40" customFormat="1">
      <c r="A64" s="27" t="s">
        <v>13</v>
      </c>
      <c r="B64" s="17">
        <f t="shared" si="1"/>
        <v>18.400000000000006</v>
      </c>
      <c r="C64" s="17">
        <f t="shared" si="1"/>
        <v>46.846999999999994</v>
      </c>
      <c r="D64" s="17">
        <f t="shared" si="1"/>
        <v>9.8530000000000086</v>
      </c>
      <c r="E64" s="17">
        <f t="shared" si="1"/>
        <v>13.900000000000006</v>
      </c>
      <c r="F64" s="17">
        <f t="shared" si="1"/>
        <v>28.586584223713032</v>
      </c>
      <c r="G64" s="17">
        <f t="shared" si="1"/>
        <v>10.582043543388949</v>
      </c>
      <c r="H64" s="17">
        <f t="shared" si="1"/>
        <v>9.4691453696914039</v>
      </c>
      <c r="I64" s="17">
        <f t="shared" si="1"/>
        <v>8.7018771604216454</v>
      </c>
      <c r="J64" s="17">
        <f t="shared" si="1"/>
        <v>7.566510994197813</v>
      </c>
      <c r="K64" s="17">
        <f t="shared" si="1"/>
        <v>5.9726120935247025</v>
      </c>
      <c r="L64" s="90">
        <f t="shared" si="2"/>
        <v>70.878773384937546</v>
      </c>
    </row>
    <row r="65" spans="1:12" s="40" customFormat="1">
      <c r="A65" s="27" t="s">
        <v>14</v>
      </c>
      <c r="B65" s="17">
        <f t="shared" si="1"/>
        <v>10</v>
      </c>
      <c r="C65" s="17">
        <f t="shared" si="1"/>
        <v>16.910999999999998</v>
      </c>
      <c r="D65" s="17">
        <f t="shared" si="1"/>
        <v>4.1890000000000001</v>
      </c>
      <c r="E65" s="17">
        <f t="shared" si="1"/>
        <v>3.3000000000000043</v>
      </c>
      <c r="F65" s="17">
        <f t="shared" si="1"/>
        <v>1.412094527678093</v>
      </c>
      <c r="G65" s="17">
        <f t="shared" si="1"/>
        <v>1.6060051726548963</v>
      </c>
      <c r="H65" s="17">
        <f t="shared" si="1"/>
        <v>2.574322488321819</v>
      </c>
      <c r="I65" s="17">
        <f t="shared" si="1"/>
        <v>2.0357248438245463</v>
      </c>
      <c r="J65" s="17">
        <f t="shared" si="1"/>
        <v>0.60320457557989471</v>
      </c>
      <c r="K65" s="17">
        <f t="shared" si="1"/>
        <v>0.95537464026307362</v>
      </c>
      <c r="L65" s="90">
        <f t="shared" si="2"/>
        <v>9.1867262483223229</v>
      </c>
    </row>
    <row r="66" spans="1:12" s="40" customFormat="1">
      <c r="A66" s="27" t="s">
        <v>15</v>
      </c>
      <c r="B66" s="17">
        <f t="shared" si="1"/>
        <v>30.799999999999997</v>
      </c>
      <c r="C66" s="17">
        <f t="shared" si="1"/>
        <v>26.791999999999987</v>
      </c>
      <c r="D66" s="17">
        <f t="shared" si="1"/>
        <v>0.10800000000000409</v>
      </c>
      <c r="E66" s="17">
        <f t="shared" si="1"/>
        <v>5.4000000000000057</v>
      </c>
      <c r="F66" s="17">
        <f t="shared" si="1"/>
        <v>1.7498259175462749</v>
      </c>
      <c r="G66" s="17">
        <f t="shared" si="1"/>
        <v>6.3322245665445962</v>
      </c>
      <c r="H66" s="17">
        <f t="shared" si="1"/>
        <v>5.6753598851370839</v>
      </c>
      <c r="I66" s="17">
        <f t="shared" si="1"/>
        <v>3.9222136330571971</v>
      </c>
      <c r="J66" s="17">
        <f t="shared" si="1"/>
        <v>-1.093627644012571</v>
      </c>
      <c r="K66" s="17">
        <f t="shared" si="1"/>
        <v>0.2654101521994221</v>
      </c>
      <c r="L66" s="90">
        <f t="shared" si="2"/>
        <v>16.851406510472003</v>
      </c>
    </row>
    <row r="67" spans="1:12" s="40" customFormat="1">
      <c r="A67" s="27" t="s">
        <v>16</v>
      </c>
      <c r="B67" s="17">
        <f t="shared" si="1"/>
        <v>2.5</v>
      </c>
      <c r="C67" s="17">
        <f t="shared" si="1"/>
        <v>5.8180000000000014</v>
      </c>
      <c r="D67" s="17">
        <f t="shared" si="1"/>
        <v>-0.1180000000000021</v>
      </c>
      <c r="E67" s="17">
        <f t="shared" si="1"/>
        <v>2.0000000000000036</v>
      </c>
      <c r="F67" s="17">
        <f t="shared" si="1"/>
        <v>7.1855653390379217</v>
      </c>
      <c r="G67" s="17">
        <f t="shared" si="1"/>
        <v>3.6364509292914136</v>
      </c>
      <c r="H67" s="17">
        <f t="shared" si="1"/>
        <v>2.462150514610066</v>
      </c>
      <c r="I67" s="17">
        <f t="shared" si="1"/>
        <v>4.5358680235892237</v>
      </c>
      <c r="J67" s="17">
        <f t="shared" si="1"/>
        <v>8.6616367589841872</v>
      </c>
      <c r="K67" s="17">
        <f t="shared" si="1"/>
        <v>9.5328950431562163</v>
      </c>
      <c r="L67" s="90">
        <f t="shared" si="2"/>
        <v>36.014566608669028</v>
      </c>
    </row>
    <row r="68" spans="1:12" s="40" customFormat="1">
      <c r="A68" s="27" t="s">
        <v>17</v>
      </c>
      <c r="B68" s="17">
        <f t="shared" ref="B68:K83" si="3">C20-B20</f>
        <v>8.3999999999999986</v>
      </c>
      <c r="C68" s="17">
        <f t="shared" si="3"/>
        <v>20.021999999999998</v>
      </c>
      <c r="D68" s="17">
        <f t="shared" si="3"/>
        <v>3.6779999999999973</v>
      </c>
      <c r="E68" s="17">
        <f t="shared" si="3"/>
        <v>2.6000000000000085</v>
      </c>
      <c r="F68" s="17">
        <f t="shared" si="3"/>
        <v>16.735656434033629</v>
      </c>
      <c r="G68" s="17">
        <f t="shared" si="3"/>
        <v>5.7616898348138363</v>
      </c>
      <c r="H68" s="17">
        <f t="shared" si="3"/>
        <v>7.125122317222548</v>
      </c>
      <c r="I68" s="17">
        <f t="shared" si="3"/>
        <v>15.435786037456012</v>
      </c>
      <c r="J68" s="17">
        <f t="shared" si="3"/>
        <v>27.471533693223563</v>
      </c>
      <c r="K68" s="17">
        <f t="shared" si="3"/>
        <v>25.191444847872617</v>
      </c>
      <c r="L68" s="90">
        <f t="shared" si="2"/>
        <v>97.721233164622205</v>
      </c>
    </row>
    <row r="69" spans="1:12" s="40" customFormat="1">
      <c r="A69" s="27" t="s">
        <v>18</v>
      </c>
      <c r="B69" s="17">
        <f t="shared" si="3"/>
        <v>70.199999999999989</v>
      </c>
      <c r="C69" s="17">
        <f t="shared" si="3"/>
        <v>21.574999999999989</v>
      </c>
      <c r="D69" s="17">
        <f t="shared" si="3"/>
        <v>-8.4749999999999659</v>
      </c>
      <c r="E69" s="17">
        <f t="shared" si="3"/>
        <v>15.699999999999989</v>
      </c>
      <c r="F69" s="17">
        <f t="shared" si="3"/>
        <v>15.005809415363785</v>
      </c>
      <c r="G69" s="17">
        <f t="shared" si="3"/>
        <v>16.425274734314542</v>
      </c>
      <c r="H69" s="17">
        <f t="shared" si="3"/>
        <v>17.510553831719506</v>
      </c>
      <c r="I69" s="17">
        <f t="shared" si="3"/>
        <v>5.1500823129949822</v>
      </c>
      <c r="J69" s="17">
        <f t="shared" si="3"/>
        <v>-8.2565258226208016</v>
      </c>
      <c r="K69" s="17">
        <f t="shared" si="3"/>
        <v>-5.5893821961327603</v>
      </c>
      <c r="L69" s="90">
        <f t="shared" si="2"/>
        <v>40.245812275639253</v>
      </c>
    </row>
    <row r="70" spans="1:12" s="40" customFormat="1">
      <c r="A70" s="32"/>
      <c r="B70" s="87"/>
      <c r="C70" s="87"/>
      <c r="D70" s="87"/>
      <c r="E70" s="88"/>
      <c r="F70" s="87"/>
      <c r="G70" s="87"/>
      <c r="H70" s="87"/>
      <c r="I70" s="87"/>
      <c r="J70" s="87"/>
      <c r="K70" s="87"/>
      <c r="L70" s="91"/>
    </row>
    <row r="71" spans="1:12" s="40" customFormat="1">
      <c r="A71" s="29" t="s">
        <v>19</v>
      </c>
      <c r="B71" s="15">
        <f t="shared" si="3"/>
        <v>349.90000000000009</v>
      </c>
      <c r="C71" s="15">
        <f t="shared" si="3"/>
        <v>382.30000000000018</v>
      </c>
      <c r="D71" s="15">
        <f t="shared" si="3"/>
        <v>210</v>
      </c>
      <c r="E71" s="15">
        <f t="shared" si="3"/>
        <v>54.5</v>
      </c>
      <c r="F71" s="15">
        <f t="shared" si="3"/>
        <v>177.1850159132523</v>
      </c>
      <c r="G71" s="15">
        <f t="shared" si="3"/>
        <v>94.919313691676962</v>
      </c>
      <c r="H71" s="15">
        <f t="shared" si="3"/>
        <v>117.87213740303559</v>
      </c>
      <c r="I71" s="15">
        <f t="shared" si="3"/>
        <v>61.108929505168817</v>
      </c>
      <c r="J71" s="15">
        <f>K23-J23</f>
        <v>45.24762708809385</v>
      </c>
      <c r="K71" s="15">
        <f t="shared" si="3"/>
        <v>58.276792655434292</v>
      </c>
      <c r="L71" s="89">
        <f t="shared" si="2"/>
        <v>554.60981625666182</v>
      </c>
    </row>
    <row r="72" spans="1:12" s="40" customFormat="1">
      <c r="A72" s="27" t="s">
        <v>20</v>
      </c>
      <c r="B72" s="17">
        <f t="shared" si="3"/>
        <v>26.699999999999989</v>
      </c>
      <c r="C72" s="17">
        <f t="shared" si="3"/>
        <v>22.599999999999966</v>
      </c>
      <c r="D72" s="17">
        <f t="shared" si="3"/>
        <v>26</v>
      </c>
      <c r="E72" s="17">
        <f t="shared" si="3"/>
        <v>-2.6999999999999886</v>
      </c>
      <c r="F72" s="17">
        <f t="shared" si="3"/>
        <v>6.6738530818650474</v>
      </c>
      <c r="G72" s="17">
        <f t="shared" si="3"/>
        <v>10.296825191809376</v>
      </c>
      <c r="H72" s="17">
        <f t="shared" si="3"/>
        <v>-0.52035698380541362</v>
      </c>
      <c r="I72" s="17">
        <f t="shared" si="3"/>
        <v>-4.2762630021160248</v>
      </c>
      <c r="J72" s="17">
        <f t="shared" si="3"/>
        <v>20.040216342446001</v>
      </c>
      <c r="K72" s="17">
        <f t="shared" si="3"/>
        <v>7.3844986780453041</v>
      </c>
      <c r="L72" s="90">
        <f t="shared" si="2"/>
        <v>39.59877330824429</v>
      </c>
    </row>
    <row r="73" spans="1:12" s="40" customFormat="1">
      <c r="A73" s="27" t="s">
        <v>21</v>
      </c>
      <c r="B73" s="17">
        <f t="shared" si="3"/>
        <v>18.199999999999989</v>
      </c>
      <c r="C73" s="17">
        <f t="shared" si="3"/>
        <v>-17.5</v>
      </c>
      <c r="D73" s="17">
        <f t="shared" si="3"/>
        <v>-21.399999999999977</v>
      </c>
      <c r="E73" s="17">
        <f t="shared" si="3"/>
        <v>-3.7000000000000455</v>
      </c>
      <c r="F73" s="17">
        <f t="shared" si="3"/>
        <v>39.837715283461023</v>
      </c>
      <c r="G73" s="17">
        <f t="shared" si="3"/>
        <v>13.90452587353218</v>
      </c>
      <c r="H73" s="17">
        <f t="shared" si="3"/>
        <v>4.5200657502168156</v>
      </c>
      <c r="I73" s="17">
        <f t="shared" si="3"/>
        <v>1.1623442932320245</v>
      </c>
      <c r="J73" s="17">
        <f t="shared" si="3"/>
        <v>28.472619372471172</v>
      </c>
      <c r="K73" s="17">
        <f t="shared" si="3"/>
        <v>6.5252414035472839</v>
      </c>
      <c r="L73" s="90">
        <f t="shared" si="2"/>
        <v>94.422511976460498</v>
      </c>
    </row>
    <row r="74" spans="1:12" s="40" customFormat="1">
      <c r="A74" s="27" t="s">
        <v>22</v>
      </c>
      <c r="B74" s="17">
        <f t="shared" si="3"/>
        <v>-7.8000000000000114</v>
      </c>
      <c r="C74" s="17">
        <f t="shared" si="3"/>
        <v>26.400000000000034</v>
      </c>
      <c r="D74" s="17">
        <f t="shared" si="3"/>
        <v>16.799999999999955</v>
      </c>
      <c r="E74" s="17">
        <f t="shared" si="3"/>
        <v>-8.5</v>
      </c>
      <c r="F74" s="17">
        <f t="shared" si="3"/>
        <v>-14.15100145647699</v>
      </c>
      <c r="G74" s="17">
        <f t="shared" si="3"/>
        <v>11.150836239292005</v>
      </c>
      <c r="H74" s="17">
        <f t="shared" si="3"/>
        <v>22.050896253286965</v>
      </c>
      <c r="I74" s="17">
        <f t="shared" si="3"/>
        <v>11.535192251550086</v>
      </c>
      <c r="J74" s="17">
        <f t="shared" si="3"/>
        <v>-5.0867396690937881</v>
      </c>
      <c r="K74" s="17">
        <f t="shared" si="3"/>
        <v>4.5840709617675088</v>
      </c>
      <c r="L74" s="90">
        <f t="shared" si="2"/>
        <v>30.083254580325786</v>
      </c>
    </row>
    <row r="75" spans="1:12" s="40" customFormat="1">
      <c r="A75" s="27" t="s">
        <v>23</v>
      </c>
      <c r="B75" s="17">
        <f t="shared" si="3"/>
        <v>15.2</v>
      </c>
      <c r="C75" s="17">
        <f t="shared" si="3"/>
        <v>14.600000000000001</v>
      </c>
      <c r="D75" s="17">
        <f t="shared" si="3"/>
        <v>8.9000000000000057</v>
      </c>
      <c r="E75" s="17">
        <f t="shared" si="3"/>
        <v>2.6999999999999886</v>
      </c>
      <c r="F75" s="17">
        <f t="shared" si="3"/>
        <v>0.69892535875590056</v>
      </c>
      <c r="G75" s="17">
        <f t="shared" si="3"/>
        <v>2.6377560953900172</v>
      </c>
      <c r="H75" s="17">
        <f t="shared" si="3"/>
        <v>3.6550119155007792</v>
      </c>
      <c r="I75" s="17">
        <f t="shared" si="3"/>
        <v>2.0982386842028546</v>
      </c>
      <c r="J75" s="17">
        <f t="shared" si="3"/>
        <v>-0.39690585010447421</v>
      </c>
      <c r="K75" s="17">
        <f t="shared" si="3"/>
        <v>1.1871162502938546</v>
      </c>
      <c r="L75" s="90">
        <f t="shared" si="2"/>
        <v>9.880142454038932</v>
      </c>
    </row>
    <row r="76" spans="1:12" s="40" customFormat="1">
      <c r="A76" s="27" t="s">
        <v>24</v>
      </c>
      <c r="B76" s="17">
        <f t="shared" si="3"/>
        <v>15.700000000000003</v>
      </c>
      <c r="C76" s="17">
        <f t="shared" si="3"/>
        <v>21.299999999999983</v>
      </c>
      <c r="D76" s="17">
        <f t="shared" si="3"/>
        <v>11.100000000000023</v>
      </c>
      <c r="E76" s="17">
        <f t="shared" si="3"/>
        <v>12.899999999999977</v>
      </c>
      <c r="F76" s="17">
        <f t="shared" si="3"/>
        <v>3.527646642154707</v>
      </c>
      <c r="G76" s="17">
        <f t="shared" si="3"/>
        <v>5.9474816758784925</v>
      </c>
      <c r="H76" s="17">
        <f t="shared" si="3"/>
        <v>11.549511462783016</v>
      </c>
      <c r="I76" s="17">
        <f t="shared" si="3"/>
        <v>4.6001535028567844</v>
      </c>
      <c r="J76" s="17">
        <f t="shared" si="3"/>
        <v>-6.2774114348457886</v>
      </c>
      <c r="K76" s="17">
        <f t="shared" si="3"/>
        <v>3.1518988965179062</v>
      </c>
      <c r="L76" s="90">
        <f t="shared" si="2"/>
        <v>22.499280745345118</v>
      </c>
    </row>
    <row r="77" spans="1:12" s="40" customFormat="1">
      <c r="A77" s="27" t="s">
        <v>25</v>
      </c>
      <c r="B77" s="17">
        <f t="shared" si="3"/>
        <v>57.499999999999972</v>
      </c>
      <c r="C77" s="17">
        <f t="shared" si="3"/>
        <v>61.400000000000034</v>
      </c>
      <c r="D77" s="17">
        <f t="shared" si="3"/>
        <v>33.5</v>
      </c>
      <c r="E77" s="17">
        <f t="shared" si="3"/>
        <v>13.599999999999966</v>
      </c>
      <c r="F77" s="17">
        <f t="shared" si="3"/>
        <v>23.668824255750451</v>
      </c>
      <c r="G77" s="17">
        <f t="shared" si="3"/>
        <v>13.490576101022555</v>
      </c>
      <c r="H77" s="17">
        <f t="shared" si="3"/>
        <v>4.9776115901494222</v>
      </c>
      <c r="I77" s="17">
        <f t="shared" si="3"/>
        <v>12.472839646078057</v>
      </c>
      <c r="J77" s="17">
        <f t="shared" si="3"/>
        <v>4.8335479521222737</v>
      </c>
      <c r="K77" s="17">
        <f t="shared" si="3"/>
        <v>7.0324387048257222</v>
      </c>
      <c r="L77" s="90">
        <f t="shared" si="2"/>
        <v>66.475838249948481</v>
      </c>
    </row>
    <row r="78" spans="1:12" s="40" customFormat="1">
      <c r="A78" s="27" t="s">
        <v>26</v>
      </c>
      <c r="B78" s="17">
        <f t="shared" si="3"/>
        <v>41.099999999999994</v>
      </c>
      <c r="C78" s="17">
        <f t="shared" si="3"/>
        <v>68.400000000000034</v>
      </c>
      <c r="D78" s="17">
        <f t="shared" si="3"/>
        <v>33.799999999999955</v>
      </c>
      <c r="E78" s="17">
        <f t="shared" si="3"/>
        <v>7.2000000000000455</v>
      </c>
      <c r="F78" s="17">
        <f t="shared" si="3"/>
        <v>38.787110312954781</v>
      </c>
      <c r="G78" s="17">
        <f t="shared" si="3"/>
        <v>7.7306768078273649</v>
      </c>
      <c r="H78" s="17">
        <f t="shared" si="3"/>
        <v>13.296882970528884</v>
      </c>
      <c r="I78" s="17">
        <f t="shared" si="3"/>
        <v>4.4016162490074748</v>
      </c>
      <c r="J78" s="17">
        <f t="shared" si="3"/>
        <v>-4.8605631563845009</v>
      </c>
      <c r="K78" s="17">
        <f t="shared" si="3"/>
        <v>5.7141686819455231</v>
      </c>
      <c r="L78" s="90">
        <f t="shared" si="2"/>
        <v>65.069891865879526</v>
      </c>
    </row>
    <row r="79" spans="1:12" s="40" customFormat="1">
      <c r="A79" s="27" t="s">
        <v>27</v>
      </c>
      <c r="B79" s="17">
        <f t="shared" si="3"/>
        <v>35</v>
      </c>
      <c r="C79" s="17">
        <f t="shared" si="3"/>
        <v>53.300000000000011</v>
      </c>
      <c r="D79" s="17">
        <f t="shared" si="3"/>
        <v>15.099999999999994</v>
      </c>
      <c r="E79" s="17">
        <f t="shared" si="3"/>
        <v>4.7999999999999829</v>
      </c>
      <c r="F79" s="17">
        <f t="shared" si="3"/>
        <v>19.799549154195631</v>
      </c>
      <c r="G79" s="17">
        <f t="shared" si="3"/>
        <v>4.6819618152806015</v>
      </c>
      <c r="H79" s="17">
        <f t="shared" si="3"/>
        <v>2.2125878760152204</v>
      </c>
      <c r="I79" s="17">
        <f t="shared" si="3"/>
        <v>-5.8578968069070925E-2</v>
      </c>
      <c r="J79" s="17">
        <f t="shared" si="3"/>
        <v>17.995285920449817</v>
      </c>
      <c r="K79" s="17">
        <f t="shared" si="3"/>
        <v>4.636437281124131</v>
      </c>
      <c r="L79" s="90">
        <f t="shared" si="2"/>
        <v>49.26724307899633</v>
      </c>
    </row>
    <row r="80" spans="1:12" s="40" customFormat="1">
      <c r="A80" s="27" t="s">
        <v>28</v>
      </c>
      <c r="B80" s="17">
        <f t="shared" si="3"/>
        <v>71.5</v>
      </c>
      <c r="C80" s="17">
        <f t="shared" si="3"/>
        <v>39.5</v>
      </c>
      <c r="D80" s="17">
        <f t="shared" si="3"/>
        <v>42.599999999999994</v>
      </c>
      <c r="E80" s="17">
        <f t="shared" si="3"/>
        <v>15.400000000000006</v>
      </c>
      <c r="F80" s="17">
        <f t="shared" si="3"/>
        <v>25.194439382590446</v>
      </c>
      <c r="G80" s="17">
        <f t="shared" si="3"/>
        <v>6.6602925397795048</v>
      </c>
      <c r="H80" s="17">
        <f t="shared" si="3"/>
        <v>16.081348659185892</v>
      </c>
      <c r="I80" s="17">
        <f t="shared" si="3"/>
        <v>8.708514493847872</v>
      </c>
      <c r="J80" s="17">
        <f t="shared" si="3"/>
        <v>-5.0006733471317375</v>
      </c>
      <c r="K80" s="17">
        <f t="shared" si="3"/>
        <v>4.4336803405020646</v>
      </c>
      <c r="L80" s="90">
        <f t="shared" si="2"/>
        <v>56.077602068774041</v>
      </c>
    </row>
    <row r="81" spans="1:12" s="40" customFormat="1">
      <c r="A81" s="27" t="s">
        <v>29</v>
      </c>
      <c r="B81" s="17">
        <f t="shared" si="3"/>
        <v>26.200000000000017</v>
      </c>
      <c r="C81" s="17">
        <f t="shared" si="3"/>
        <v>6.5</v>
      </c>
      <c r="D81" s="17">
        <f t="shared" si="3"/>
        <v>4.0999999999999943</v>
      </c>
      <c r="E81" s="17">
        <f t="shared" si="3"/>
        <v>-1.5</v>
      </c>
      <c r="F81" s="17">
        <f t="shared" si="3"/>
        <v>-0.11643837598131768</v>
      </c>
      <c r="G81" s="17">
        <f t="shared" si="3"/>
        <v>9.0122341559855954</v>
      </c>
      <c r="H81" s="17">
        <f t="shared" si="3"/>
        <v>9.9545559864997415</v>
      </c>
      <c r="I81" s="17">
        <f t="shared" si="3"/>
        <v>7.5903428210752111</v>
      </c>
      <c r="J81" s="17">
        <f t="shared" si="3"/>
        <v>4.0416591927246373</v>
      </c>
      <c r="K81" s="17">
        <f t="shared" si="3"/>
        <v>3.8833832841826847</v>
      </c>
      <c r="L81" s="90">
        <f t="shared" si="2"/>
        <v>34.365737064486552</v>
      </c>
    </row>
    <row r="82" spans="1:12" s="40" customFormat="1">
      <c r="A82" s="27" t="s">
        <v>30</v>
      </c>
      <c r="B82" s="17">
        <f t="shared" si="3"/>
        <v>19.200000000000003</v>
      </c>
      <c r="C82" s="17">
        <f t="shared" si="3"/>
        <v>35.000000000000014</v>
      </c>
      <c r="D82" s="17">
        <f t="shared" si="3"/>
        <v>26.5</v>
      </c>
      <c r="E82" s="17">
        <f t="shared" si="3"/>
        <v>8.2999999999999829</v>
      </c>
      <c r="F82" s="17">
        <f t="shared" si="3"/>
        <v>5.6772597898580841</v>
      </c>
      <c r="G82" s="17">
        <f t="shared" si="3"/>
        <v>-0.78004848078134614</v>
      </c>
      <c r="H82" s="17">
        <f t="shared" si="3"/>
        <v>14.874364200718617</v>
      </c>
      <c r="I82" s="17">
        <f t="shared" si="3"/>
        <v>4.1820805370516609</v>
      </c>
      <c r="J82" s="17">
        <f t="shared" si="3"/>
        <v>-11.846700072539164</v>
      </c>
      <c r="K82" s="17">
        <f t="shared" si="3"/>
        <v>2.7728356994826129</v>
      </c>
      <c r="L82" s="90">
        <f t="shared" si="2"/>
        <v>14.879791673790464</v>
      </c>
    </row>
    <row r="83" spans="1:12" s="40" customFormat="1">
      <c r="A83" s="27" t="s">
        <v>31</v>
      </c>
      <c r="B83" s="17">
        <f t="shared" si="3"/>
        <v>22.9</v>
      </c>
      <c r="C83" s="17">
        <f t="shared" si="3"/>
        <v>16.099999999999994</v>
      </c>
      <c r="D83" s="17">
        <f t="shared" si="3"/>
        <v>8.1000000000000085</v>
      </c>
      <c r="E83" s="17">
        <f t="shared" si="3"/>
        <v>2.7000000000000028</v>
      </c>
      <c r="F83" s="17">
        <f t="shared" si="3"/>
        <v>1.827451799170106</v>
      </c>
      <c r="G83" s="17">
        <f t="shared" si="3"/>
        <v>3.1778576447679825</v>
      </c>
      <c r="H83" s="17">
        <f t="shared" si="3"/>
        <v>7.0086592796886436</v>
      </c>
      <c r="I83" s="17">
        <f t="shared" si="3"/>
        <v>2.8578453248919544</v>
      </c>
      <c r="J83" s="17">
        <f t="shared" si="3"/>
        <v>-3.0000770922788007</v>
      </c>
      <c r="K83" s="17">
        <f t="shared" si="3"/>
        <v>1.4004304186999548</v>
      </c>
      <c r="L83" s="90">
        <f t="shared" si="2"/>
        <v>13.272167374939841</v>
      </c>
    </row>
    <row r="84" spans="1:12" s="40" customFormat="1">
      <c r="A84" s="27" t="s">
        <v>32</v>
      </c>
      <c r="B84" s="17">
        <f t="shared" ref="B84:K92" si="4">C36-B36</f>
        <v>-1.9000000000000057</v>
      </c>
      <c r="C84" s="17">
        <f t="shared" si="4"/>
        <v>26.700000000000017</v>
      </c>
      <c r="D84" s="17">
        <f t="shared" si="4"/>
        <v>-2.3000000000000114</v>
      </c>
      <c r="E84" s="17">
        <f t="shared" si="4"/>
        <v>9.9999999999994316E-2</v>
      </c>
      <c r="F84" s="17">
        <f t="shared" si="4"/>
        <v>26.953665284714958</v>
      </c>
      <c r="G84" s="17">
        <f t="shared" si="4"/>
        <v>5.4318048913905272</v>
      </c>
      <c r="H84" s="17">
        <f t="shared" si="4"/>
        <v>6.1114028721613636</v>
      </c>
      <c r="I84" s="17">
        <f t="shared" si="4"/>
        <v>3.8664167985578501</v>
      </c>
      <c r="J84" s="17">
        <f t="shared" si="4"/>
        <v>6.909323484387528</v>
      </c>
      <c r="K84" s="17">
        <f t="shared" si="4"/>
        <v>4.6370752612190245</v>
      </c>
      <c r="L84" s="90">
        <f t="shared" si="2"/>
        <v>53.909688592431252</v>
      </c>
    </row>
    <row r="85" spans="1:12" s="40" customFormat="1">
      <c r="A85" s="27" t="s">
        <v>33</v>
      </c>
      <c r="B85" s="17">
        <f t="shared" si="4"/>
        <v>10.399999999999999</v>
      </c>
      <c r="C85" s="17">
        <f t="shared" si="4"/>
        <v>8</v>
      </c>
      <c r="D85" s="17">
        <f t="shared" si="4"/>
        <v>7.2000000000000028</v>
      </c>
      <c r="E85" s="17">
        <f t="shared" si="4"/>
        <v>3.1999999999999957</v>
      </c>
      <c r="F85" s="17">
        <f t="shared" si="4"/>
        <v>-1.1939845997602134</v>
      </c>
      <c r="G85" s="17">
        <f t="shared" si="4"/>
        <v>1.576533140501752</v>
      </c>
      <c r="H85" s="17">
        <f t="shared" si="4"/>
        <v>2.0995955701058975</v>
      </c>
      <c r="I85" s="17">
        <f t="shared" si="4"/>
        <v>1.9681868730014642</v>
      </c>
      <c r="J85" s="17">
        <f t="shared" si="4"/>
        <v>-0.57595455412819518</v>
      </c>
      <c r="K85" s="17">
        <f t="shared" si="4"/>
        <v>0.93351679328062431</v>
      </c>
      <c r="L85" s="90">
        <f t="shared" si="2"/>
        <v>4.8078932230013294</v>
      </c>
    </row>
    <row r="86" spans="1:12" s="40" customFormat="1">
      <c r="A86" s="32"/>
      <c r="B86" s="87"/>
      <c r="C86" s="87"/>
      <c r="D86" s="87"/>
      <c r="E86" s="88"/>
      <c r="F86" s="87"/>
      <c r="G86" s="87"/>
      <c r="H86" s="87"/>
      <c r="I86" s="87"/>
      <c r="J86" s="87"/>
      <c r="K86" s="87"/>
      <c r="L86" s="91"/>
    </row>
    <row r="87" spans="1:12" s="40" customFormat="1">
      <c r="A87" s="29" t="s">
        <v>34</v>
      </c>
      <c r="B87" s="15">
        <f t="shared" si="4"/>
        <v>105.34199999999998</v>
      </c>
      <c r="C87" s="15">
        <f t="shared" si="4"/>
        <v>138.28100000000006</v>
      </c>
      <c r="D87" s="15">
        <f t="shared" si="4"/>
        <v>12.976999999999975</v>
      </c>
      <c r="E87" s="15">
        <f t="shared" si="4"/>
        <v>-25.799999999999955</v>
      </c>
      <c r="F87" s="15">
        <f t="shared" si="4"/>
        <v>83.361217145169121</v>
      </c>
      <c r="G87" s="15">
        <f t="shared" si="4"/>
        <v>32.602173061042549</v>
      </c>
      <c r="H87" s="15">
        <f t="shared" si="4"/>
        <v>28.587556537349883</v>
      </c>
      <c r="I87" s="15">
        <f t="shared" si="4"/>
        <v>20.213333830362899</v>
      </c>
      <c r="J87" s="15">
        <f t="shared" si="4"/>
        <v>24.455160798872384</v>
      </c>
      <c r="K87" s="15">
        <f t="shared" si="4"/>
        <v>31.209178205227772</v>
      </c>
      <c r="L87" s="89">
        <f t="shared" si="2"/>
        <v>220.42861957802461</v>
      </c>
    </row>
    <row r="88" spans="1:12" s="40" customFormat="1">
      <c r="A88" s="27" t="s">
        <v>35</v>
      </c>
      <c r="B88" s="17">
        <f t="shared" si="4"/>
        <v>70.533000000000015</v>
      </c>
      <c r="C88" s="17">
        <f t="shared" si="4"/>
        <v>31.66500000000002</v>
      </c>
      <c r="D88" s="17">
        <f t="shared" si="4"/>
        <v>10.001999999999953</v>
      </c>
      <c r="E88" s="17">
        <f t="shared" si="4"/>
        <v>-16.099999999999966</v>
      </c>
      <c r="F88" s="17">
        <f t="shared" si="4"/>
        <v>40.604129750822779</v>
      </c>
      <c r="G88" s="17">
        <f t="shared" si="4"/>
        <v>14.368529893793323</v>
      </c>
      <c r="H88" s="17">
        <f t="shared" si="4"/>
        <v>17.940773034007066</v>
      </c>
      <c r="I88" s="17">
        <f t="shared" si="4"/>
        <v>10.44081968010795</v>
      </c>
      <c r="J88" s="17">
        <f t="shared" si="4"/>
        <v>3.395481940765535</v>
      </c>
      <c r="K88" s="17">
        <f t="shared" si="4"/>
        <v>12.661426610023682</v>
      </c>
      <c r="L88" s="90">
        <f t="shared" si="2"/>
        <v>99.411160909520333</v>
      </c>
    </row>
    <row r="89" spans="1:12" s="40" customFormat="1">
      <c r="A89" s="27" t="s">
        <v>36</v>
      </c>
      <c r="B89" s="17">
        <f t="shared" si="4"/>
        <v>10.836999999999996</v>
      </c>
      <c r="C89" s="17">
        <f t="shared" si="4"/>
        <v>26.448000000000008</v>
      </c>
      <c r="D89" s="17">
        <f t="shared" si="4"/>
        <v>3.2149999999999892</v>
      </c>
      <c r="E89" s="17">
        <f t="shared" si="4"/>
        <v>-2.2999999999999972</v>
      </c>
      <c r="F89" s="17">
        <f t="shared" si="4"/>
        <v>-0.47805636942378271</v>
      </c>
      <c r="G89" s="17">
        <f t="shared" si="4"/>
        <v>3.1694814328917431</v>
      </c>
      <c r="H89" s="17">
        <f t="shared" si="4"/>
        <v>2.1088383443403558</v>
      </c>
      <c r="I89" s="17">
        <f t="shared" si="4"/>
        <v>5.1050601199119257</v>
      </c>
      <c r="J89" s="17">
        <f t="shared" si="4"/>
        <v>1.2056086179147485</v>
      </c>
      <c r="K89" s="17">
        <f t="shared" si="4"/>
        <v>3.6617755432398269</v>
      </c>
      <c r="L89" s="90">
        <f t="shared" si="2"/>
        <v>14.772707688874817</v>
      </c>
    </row>
    <row r="90" spans="1:12" s="40" customFormat="1">
      <c r="A90" s="27" t="s">
        <v>37</v>
      </c>
      <c r="B90" s="17">
        <f t="shared" si="4"/>
        <v>23.97199999999998</v>
      </c>
      <c r="C90" s="17">
        <f t="shared" si="4"/>
        <v>80.168000000000006</v>
      </c>
      <c r="D90" s="17">
        <f t="shared" si="4"/>
        <v>-0.24000000000000909</v>
      </c>
      <c r="E90" s="17">
        <f t="shared" si="4"/>
        <v>-7.3999999999999773</v>
      </c>
      <c r="F90" s="17">
        <f t="shared" si="4"/>
        <v>43.266860773457267</v>
      </c>
      <c r="G90" s="17">
        <f t="shared" si="4"/>
        <v>15.026702314986494</v>
      </c>
      <c r="H90" s="17">
        <f t="shared" si="4"/>
        <v>8.4648743308280814</v>
      </c>
      <c r="I90" s="17">
        <f t="shared" si="4"/>
        <v>4.7870084070895587</v>
      </c>
      <c r="J90" s="17">
        <f t="shared" si="4"/>
        <v>19.820969657612125</v>
      </c>
      <c r="K90" s="17">
        <f t="shared" si="4"/>
        <v>14.827952542683363</v>
      </c>
      <c r="L90" s="90">
        <f t="shared" si="2"/>
        <v>106.19436802665689</v>
      </c>
    </row>
    <row r="91" spans="1:12" s="40" customFormat="1">
      <c r="A91" s="32"/>
      <c r="B91" s="87"/>
      <c r="C91" s="87"/>
      <c r="D91" s="87"/>
      <c r="E91" s="88"/>
      <c r="F91" s="87"/>
      <c r="G91" s="87"/>
      <c r="H91" s="87"/>
      <c r="I91" s="87"/>
      <c r="J91" s="87"/>
      <c r="K91" s="87"/>
      <c r="L91" s="91"/>
    </row>
    <row r="92" spans="1:12" s="40" customFormat="1" ht="13.5" thickBot="1">
      <c r="A92" s="30" t="s">
        <v>38</v>
      </c>
      <c r="B92" s="31">
        <f t="shared" si="4"/>
        <v>528.04200000000037</v>
      </c>
      <c r="C92" s="31">
        <f t="shared" si="4"/>
        <v>1160.8939999999984</v>
      </c>
      <c r="D92" s="31">
        <f t="shared" si="4"/>
        <v>593.56400000000031</v>
      </c>
      <c r="E92" s="31">
        <f t="shared" si="4"/>
        <v>190.5</v>
      </c>
      <c r="F92" s="31">
        <f t="shared" si="4"/>
        <v>812.6790791162457</v>
      </c>
      <c r="G92" s="31">
        <f t="shared" si="4"/>
        <v>295.62402569066217</v>
      </c>
      <c r="H92" s="31">
        <f t="shared" si="4"/>
        <v>293.24979608182002</v>
      </c>
      <c r="I92" s="31">
        <f t="shared" si="4"/>
        <v>284.28494800717272</v>
      </c>
      <c r="J92" s="31">
        <f t="shared" si="4"/>
        <v>243.05509510663069</v>
      </c>
      <c r="K92" s="31">
        <f t="shared" si="4"/>
        <v>287.82309795993933</v>
      </c>
      <c r="L92" s="34">
        <f t="shared" si="2"/>
        <v>2216.7160419624706</v>
      </c>
    </row>
    <row r="93" spans="1:12" s="40" customFormat="1">
      <c r="A93" s="42"/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2"/>
    </row>
    <row r="94" spans="1:12" s="40" customFormat="1">
      <c r="A94" s="42"/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2"/>
    </row>
    <row r="95" spans="1:12" s="40" customFormat="1">
      <c r="A95" s="42"/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2"/>
    </row>
    <row r="96" spans="1:12" s="40" customFormat="1" ht="13.5" thickBot="1">
      <c r="B96" s="55"/>
      <c r="C96" s="55"/>
      <c r="D96" s="55"/>
      <c r="E96" s="56"/>
      <c r="F96" s="56"/>
      <c r="G96" s="56"/>
    </row>
    <row r="97" spans="1:12" s="40" customFormat="1">
      <c r="A97" s="24"/>
      <c r="B97" s="140" t="s">
        <v>77</v>
      </c>
      <c r="C97" s="140"/>
      <c r="D97" s="140"/>
      <c r="E97" s="140"/>
      <c r="F97" s="140"/>
      <c r="G97" s="140"/>
      <c r="H97" s="140"/>
      <c r="I97" s="140"/>
      <c r="J97" s="140"/>
      <c r="K97" s="140"/>
      <c r="L97" s="141"/>
    </row>
    <row r="98" spans="1:12" s="40" customFormat="1">
      <c r="A98" s="25" t="s">
        <v>1</v>
      </c>
      <c r="B98" s="6" t="s">
        <v>53</v>
      </c>
      <c r="C98" s="6" t="s">
        <v>54</v>
      </c>
      <c r="D98" s="2" t="s">
        <v>55</v>
      </c>
      <c r="E98" s="2" t="s">
        <v>56</v>
      </c>
      <c r="F98" s="2" t="s">
        <v>57</v>
      </c>
      <c r="G98" s="2" t="s">
        <v>58</v>
      </c>
      <c r="H98" s="2" t="s">
        <v>59</v>
      </c>
      <c r="I98" s="2" t="s">
        <v>60</v>
      </c>
      <c r="J98" s="2" t="s">
        <v>82</v>
      </c>
      <c r="K98" s="2" t="s">
        <v>61</v>
      </c>
      <c r="L98" s="33" t="s">
        <v>62</v>
      </c>
    </row>
    <row r="99" spans="1:12" s="40" customFormat="1">
      <c r="A99" s="29" t="s">
        <v>2</v>
      </c>
      <c r="B99" s="71">
        <f>RATE(10, , -B3,C3)</f>
        <v>-1.2297216779728174E-2</v>
      </c>
      <c r="C99" s="71">
        <f>RATE(10, , -C3,D3)</f>
        <v>1.1140842989246788E-2</v>
      </c>
      <c r="D99" s="71">
        <f>RATE(10, , -D3,E3)</f>
        <v>1.077579819574521E-2</v>
      </c>
      <c r="E99" s="72">
        <f t="shared" ref="E99:K99" si="5">RATE(5, ,-E3,F3)</f>
        <v>3.7361657241653931E-3</v>
      </c>
      <c r="F99" s="72">
        <f t="shared" si="5"/>
        <v>2.0564963197669366E-2</v>
      </c>
      <c r="G99" s="72">
        <f t="shared" si="5"/>
        <v>4.7251765873521125E-3</v>
      </c>
      <c r="H99" s="72">
        <f t="shared" si="5"/>
        <v>3.7674192086686385E-3</v>
      </c>
      <c r="I99" s="72">
        <f t="shared" si="5"/>
        <v>6.0753910926514129E-3</v>
      </c>
      <c r="J99" s="72">
        <f t="shared" si="5"/>
        <v>4.7189007197504544E-3</v>
      </c>
      <c r="K99" s="72">
        <f t="shared" si="5"/>
        <v>5.4225978030727649E-3</v>
      </c>
      <c r="L99" s="80">
        <f>RATE(30, , -F3,L3)</f>
        <v>7.5287845241006198E-3</v>
      </c>
    </row>
    <row r="100" spans="1:12" s="40" customFormat="1">
      <c r="A100" s="27" t="s">
        <v>3</v>
      </c>
      <c r="B100" s="74">
        <f t="shared" ref="B100:D115" si="6">RATE(10, , -B4,C4)</f>
        <v>-1.2587497371802927E-2</v>
      </c>
      <c r="C100" s="74">
        <f t="shared" si="6"/>
        <v>-8.645177185319616E-3</v>
      </c>
      <c r="D100" s="74">
        <f t="shared" si="6"/>
        <v>7.1050406682471295E-3</v>
      </c>
      <c r="E100" s="75">
        <f>RATE(5, ,-E4,F4)</f>
        <v>6.165210112214335E-3</v>
      </c>
      <c r="F100" s="75">
        <f t="shared" ref="F100:K115" si="7">RATE(5, ,-F4,G4)</f>
        <v>4.7195457049995629E-2</v>
      </c>
      <c r="G100" s="75">
        <f t="shared" si="7"/>
        <v>6.1346801441126099E-3</v>
      </c>
      <c r="H100" s="75">
        <f t="shared" si="7"/>
        <v>5.4061810999513618E-3</v>
      </c>
      <c r="I100" s="75">
        <f t="shared" si="7"/>
        <v>6.4637511623464464E-3</v>
      </c>
      <c r="J100" s="75">
        <f t="shared" si="7"/>
        <v>3.6781087815945641E-3</v>
      </c>
      <c r="K100" s="75">
        <f t="shared" si="7"/>
        <v>3.797941141852956E-3</v>
      </c>
      <c r="L100" s="81">
        <f t="shared" ref="L100:L140" si="8">RATE(30, , -F4,L4)</f>
        <v>1.1992712100053503E-2</v>
      </c>
    </row>
    <row r="101" spans="1:12" s="40" customFormat="1">
      <c r="A101" s="27" t="s">
        <v>4</v>
      </c>
      <c r="B101" s="74">
        <f t="shared" si="6"/>
        <v>-8.1385329190505826E-3</v>
      </c>
      <c r="C101" s="74">
        <f t="shared" si="6"/>
        <v>9.3714067441528354E-4</v>
      </c>
      <c r="D101" s="74">
        <f t="shared" si="6"/>
        <v>9.9206649551330014E-3</v>
      </c>
      <c r="E101" s="75">
        <f>RATE(5, ,-E5,F5)</f>
        <v>2.304688850636919E-3</v>
      </c>
      <c r="F101" s="75">
        <f t="shared" si="7"/>
        <v>3.21677461784E-2</v>
      </c>
      <c r="G101" s="75">
        <f t="shared" si="7"/>
        <v>5.9746443597008857E-3</v>
      </c>
      <c r="H101" s="75">
        <f t="shared" si="7"/>
        <v>5.6091596770394374E-3</v>
      </c>
      <c r="I101" s="75">
        <f t="shared" si="7"/>
        <v>8.6965788408172508E-3</v>
      </c>
      <c r="J101" s="75">
        <f t="shared" si="7"/>
        <v>3.6970687776521787E-3</v>
      </c>
      <c r="K101" s="75">
        <f t="shared" si="7"/>
        <v>2.7567919341173253E-3</v>
      </c>
      <c r="L101" s="81">
        <f t="shared" si="8"/>
        <v>9.7663465518157966E-3</v>
      </c>
    </row>
    <row r="102" spans="1:12" s="40" customFormat="1">
      <c r="A102" s="27" t="s">
        <v>5</v>
      </c>
      <c r="B102" s="74">
        <f t="shared" si="6"/>
        <v>-2.136356510307685E-2</v>
      </c>
      <c r="C102" s="74">
        <f t="shared" si="6"/>
        <v>2.7164029127643499E-2</v>
      </c>
      <c r="D102" s="74">
        <f t="shared" si="6"/>
        <v>1.0233830463667994E-2</v>
      </c>
      <c r="E102" s="75">
        <f>RATE(5, ,-E6,F6)</f>
        <v>4.5888042590264957E-3</v>
      </c>
      <c r="F102" s="75">
        <f t="shared" si="7"/>
        <v>3.582372645085543E-3</v>
      </c>
      <c r="G102" s="75">
        <f t="shared" si="7"/>
        <v>8.8041359318657649E-4</v>
      </c>
      <c r="H102" s="75">
        <f t="shared" si="7"/>
        <v>8.6663651788405427E-4</v>
      </c>
      <c r="I102" s="75">
        <f t="shared" si="7"/>
        <v>8.6287417774364545E-4</v>
      </c>
      <c r="J102" s="75">
        <f t="shared" si="7"/>
        <v>4.5733647919971388E-3</v>
      </c>
      <c r="K102" s="75">
        <f t="shared" si="7"/>
        <v>4.0825226388836689E-3</v>
      </c>
      <c r="L102" s="81">
        <f t="shared" si="8"/>
        <v>2.4733723009122697E-3</v>
      </c>
    </row>
    <row r="103" spans="1:12" s="40" customFormat="1">
      <c r="A103" s="27" t="s">
        <v>6</v>
      </c>
      <c r="B103" s="74">
        <f t="shared" si="6"/>
        <v>-1.5080709404335521E-2</v>
      </c>
      <c r="C103" s="74">
        <f t="shared" si="6"/>
        <v>1.8781020139045951E-2</v>
      </c>
      <c r="D103" s="74">
        <f t="shared" si="6"/>
        <v>1.1964064917163475E-2</v>
      </c>
      <c r="E103" s="75">
        <f>RATE(5, ,-E7,F7)</f>
        <v>2.1343645963537595E-3</v>
      </c>
      <c r="F103" s="75">
        <f t="shared" si="7"/>
        <v>9.5719061051136971E-3</v>
      </c>
      <c r="G103" s="75">
        <f t="shared" si="7"/>
        <v>4.1416527554743315E-3</v>
      </c>
      <c r="H103" s="75">
        <f t="shared" si="7"/>
        <v>2.7341732094997807E-3</v>
      </c>
      <c r="I103" s="75">
        <f t="shared" si="7"/>
        <v>7.1740716997083509E-3</v>
      </c>
      <c r="J103" s="75">
        <f t="shared" si="7"/>
        <v>7.2768182157337295E-3</v>
      </c>
      <c r="K103" s="75">
        <f t="shared" si="7"/>
        <v>1.0887420326060075E-2</v>
      </c>
      <c r="L103" s="81">
        <f t="shared" si="8"/>
        <v>6.9603509222168087E-3</v>
      </c>
    </row>
    <row r="104" spans="1:12" s="40" customFormat="1">
      <c r="A104" s="27" t="s">
        <v>7</v>
      </c>
      <c r="B104" s="74">
        <f t="shared" si="6"/>
        <v>2.2787262178852831E-2</v>
      </c>
      <c r="C104" s="74">
        <f t="shared" si="6"/>
        <v>2.0437842768999428E-2</v>
      </c>
      <c r="D104" s="74">
        <f t="shared" si="6"/>
        <v>1.9856399030687165E-2</v>
      </c>
      <c r="E104" s="75">
        <f>RATE(5, ,-E8,F8)</f>
        <v>9.5209941361793539E-3</v>
      </c>
      <c r="F104" s="75">
        <f t="shared" si="7"/>
        <v>1.9696852272724656E-2</v>
      </c>
      <c r="G104" s="75">
        <f t="shared" si="7"/>
        <v>1.1257772649555494E-2</v>
      </c>
      <c r="H104" s="75">
        <f t="shared" si="7"/>
        <v>5.2625336906987306E-3</v>
      </c>
      <c r="I104" s="75">
        <f t="shared" si="7"/>
        <v>4.9814956349225163E-3</v>
      </c>
      <c r="J104" s="75">
        <f t="shared" si="7"/>
        <v>1.4424360517494618E-3</v>
      </c>
      <c r="K104" s="75">
        <f t="shared" si="7"/>
        <v>2.100603884169004E-3</v>
      </c>
      <c r="L104" s="81">
        <f t="shared" si="8"/>
        <v>7.4371721442921318E-3</v>
      </c>
    </row>
    <row r="105" spans="1:12" s="40" customFormat="1">
      <c r="A105" s="32"/>
      <c r="B105" s="77"/>
      <c r="C105" s="77"/>
      <c r="D105" s="77"/>
      <c r="E105" s="77"/>
      <c r="F105" s="77"/>
      <c r="G105" s="77"/>
      <c r="H105" s="77"/>
      <c r="I105" s="77"/>
      <c r="J105" s="77"/>
      <c r="K105" s="77"/>
      <c r="L105" s="82"/>
    </row>
    <row r="106" spans="1:12" s="40" customFormat="1">
      <c r="A106" s="29" t="s">
        <v>8</v>
      </c>
      <c r="B106" s="71">
        <f t="shared" si="6"/>
        <v>2.6598032879547817E-2</v>
      </c>
      <c r="C106" s="71">
        <f t="shared" si="6"/>
        <v>1.1607930988500961E-2</v>
      </c>
      <c r="D106" s="71">
        <f t="shared" si="6"/>
        <v>4.4340117865469619E-4</v>
      </c>
      <c r="E106" s="72">
        <f>RATE(5, ,-E10,F10)</f>
        <v>6.744878218085921E-3</v>
      </c>
      <c r="F106" s="72">
        <f t="shared" si="7"/>
        <v>1.1879864563184636E-2</v>
      </c>
      <c r="G106" s="72">
        <f t="shared" si="7"/>
        <v>3.0492899052814537E-3</v>
      </c>
      <c r="H106" s="72">
        <f t="shared" si="7"/>
        <v>2.5428244754979574E-3</v>
      </c>
      <c r="I106" s="72">
        <f t="shared" si="7"/>
        <v>3.8121924385651133E-3</v>
      </c>
      <c r="J106" s="72">
        <f t="shared" si="7"/>
        <v>4.1094826252956575E-3</v>
      </c>
      <c r="K106" s="72">
        <f t="shared" si="7"/>
        <v>4.7771961486675323E-3</v>
      </c>
      <c r="L106" s="80">
        <f t="shared" si="8"/>
        <v>5.0235639809724361E-3</v>
      </c>
    </row>
    <row r="107" spans="1:12" s="40" customFormat="1">
      <c r="A107" s="27" t="s">
        <v>9</v>
      </c>
      <c r="B107" s="74">
        <f t="shared" si="6"/>
        <v>1.0489495629420234E-2</v>
      </c>
      <c r="C107" s="74">
        <f t="shared" si="6"/>
        <v>9.8076605030140793E-3</v>
      </c>
      <c r="D107" s="74">
        <f t="shared" si="6"/>
        <v>-3.3117163520301114E-3</v>
      </c>
      <c r="E107" s="75">
        <f>RATE(5, ,-E11,F11)</f>
        <v>3.2435735484843474E-3</v>
      </c>
      <c r="F107" s="75">
        <f t="shared" si="7"/>
        <v>7.4077652487170454E-3</v>
      </c>
      <c r="G107" s="75">
        <f t="shared" si="7"/>
        <v>1.7515610202034704E-3</v>
      </c>
      <c r="H107" s="75">
        <f t="shared" si="7"/>
        <v>-7.2455116278854917E-4</v>
      </c>
      <c r="I107" s="75">
        <f t="shared" si="7"/>
        <v>4.1532553559743739E-3</v>
      </c>
      <c r="J107" s="75">
        <f t="shared" si="7"/>
        <v>3.4604129433899278E-3</v>
      </c>
      <c r="K107" s="75">
        <f t="shared" si="7"/>
        <v>3.2746030019517752E-3</v>
      </c>
      <c r="L107" s="81">
        <f t="shared" si="8"/>
        <v>3.217502520198901E-3</v>
      </c>
    </row>
    <row r="108" spans="1:12" s="40" customFormat="1">
      <c r="A108" s="27" t="s">
        <v>10</v>
      </c>
      <c r="B108" s="74">
        <f t="shared" si="6"/>
        <v>4.6704614258747043E-2</v>
      </c>
      <c r="C108" s="74">
        <f t="shared" si="6"/>
        <v>1.3430728164657296E-2</v>
      </c>
      <c r="D108" s="74">
        <f t="shared" si="6"/>
        <v>4.0499334629245315E-3</v>
      </c>
      <c r="E108" s="75">
        <f>RATE(5, ,-E12,F12)</f>
        <v>9.9316139917550485E-3</v>
      </c>
      <c r="F108" s="75">
        <f t="shared" si="7"/>
        <v>1.5804167614759529E-2</v>
      </c>
      <c r="G108" s="75">
        <f t="shared" si="7"/>
        <v>4.1547369464791407E-3</v>
      </c>
      <c r="H108" s="75">
        <f t="shared" si="7"/>
        <v>5.2732766250625967E-3</v>
      </c>
      <c r="I108" s="75">
        <f t="shared" si="7"/>
        <v>3.5319012267174374E-3</v>
      </c>
      <c r="J108" s="75">
        <f t="shared" si="7"/>
        <v>4.6426334412612265E-3</v>
      </c>
      <c r="K108" s="75">
        <f t="shared" si="7"/>
        <v>6.0004304550109275E-3</v>
      </c>
      <c r="L108" s="81">
        <f t="shared" si="8"/>
        <v>6.5591176685892479E-3</v>
      </c>
    </row>
    <row r="109" spans="1:12" s="40" customFormat="1">
      <c r="A109" s="32"/>
      <c r="B109" s="77"/>
      <c r="C109" s="77"/>
      <c r="D109" s="77"/>
      <c r="E109" s="77"/>
      <c r="F109" s="77"/>
      <c r="G109" s="77"/>
      <c r="H109" s="77"/>
      <c r="I109" s="77"/>
      <c r="J109" s="77"/>
      <c r="K109" s="77"/>
      <c r="L109" s="82"/>
    </row>
    <row r="110" spans="1:12" s="40" customFormat="1">
      <c r="A110" s="29" t="s">
        <v>11</v>
      </c>
      <c r="B110" s="71">
        <f t="shared" si="6"/>
        <v>2.0358414917314358E-2</v>
      </c>
      <c r="C110" s="71">
        <f t="shared" si="6"/>
        <v>1.7682179497579085E-2</v>
      </c>
      <c r="D110" s="71">
        <f t="shared" si="6"/>
        <v>1.297441414103474E-3</v>
      </c>
      <c r="E110" s="72">
        <f t="shared" ref="E110:E117" si="9">RATE(5, ,-E14,F14)</f>
        <v>9.3640201849953843E-3</v>
      </c>
      <c r="F110" s="72">
        <f t="shared" si="7"/>
        <v>1.5712247362439469E-2</v>
      </c>
      <c r="G110" s="72">
        <f t="shared" si="7"/>
        <v>8.6266784493934691E-3</v>
      </c>
      <c r="H110" s="72">
        <f t="shared" si="7"/>
        <v>8.1830296266862459E-3</v>
      </c>
      <c r="I110" s="72">
        <f t="shared" si="7"/>
        <v>7.373730636352026E-3</v>
      </c>
      <c r="J110" s="72">
        <f t="shared" si="7"/>
        <v>6.0424523850869808E-3</v>
      </c>
      <c r="K110" s="72">
        <f t="shared" si="7"/>
        <v>6.0186501313923817E-3</v>
      </c>
      <c r="L110" s="80">
        <f t="shared" si="8"/>
        <v>8.6540747495857367E-3</v>
      </c>
    </row>
    <row r="111" spans="1:12" s="40" customFormat="1">
      <c r="A111" s="27" t="s">
        <v>12</v>
      </c>
      <c r="B111" s="74">
        <f t="shared" si="6"/>
        <v>2.0236397899156836E-2</v>
      </c>
      <c r="C111" s="74">
        <f t="shared" si="6"/>
        <v>2.5129885104448045E-2</v>
      </c>
      <c r="D111" s="74">
        <f t="shared" si="6"/>
        <v>3.2400983697271663E-3</v>
      </c>
      <c r="E111" s="75">
        <f t="shared" si="9"/>
        <v>1.0453716639729358E-2</v>
      </c>
      <c r="F111" s="75">
        <f t="shared" si="7"/>
        <v>2.481441605715471E-2</v>
      </c>
      <c r="G111" s="75">
        <f t="shared" si="7"/>
        <v>9.6059929653365718E-3</v>
      </c>
      <c r="H111" s="75">
        <f t="shared" si="7"/>
        <v>7.9581843956992322E-3</v>
      </c>
      <c r="I111" s="75">
        <f t="shared" si="7"/>
        <v>9.5874598136357486E-3</v>
      </c>
      <c r="J111" s="75">
        <f t="shared" si="7"/>
        <v>6.5996338413126217E-3</v>
      </c>
      <c r="K111" s="75">
        <f t="shared" si="7"/>
        <v>6.0068005312897289E-3</v>
      </c>
      <c r="L111" s="81">
        <f t="shared" si="8"/>
        <v>1.0741774264306178E-2</v>
      </c>
    </row>
    <row r="112" spans="1:12" s="40" customFormat="1">
      <c r="A112" s="27" t="s">
        <v>13</v>
      </c>
      <c r="B112" s="74">
        <f t="shared" si="6"/>
        <v>2.0496317266506577E-2</v>
      </c>
      <c r="C112" s="74">
        <f t="shared" si="6"/>
        <v>3.9103588657813396E-2</v>
      </c>
      <c r="D112" s="74">
        <f t="shared" si="6"/>
        <v>6.5067169196962168E-3</v>
      </c>
      <c r="E112" s="75">
        <f t="shared" si="9"/>
        <v>1.7121851279224966E-2</v>
      </c>
      <c r="F112" s="75">
        <f t="shared" si="7"/>
        <v>3.1434403955760366E-2</v>
      </c>
      <c r="G112" s="75">
        <f t="shared" si="7"/>
        <v>1.0396179313158354E-2</v>
      </c>
      <c r="H112" s="75">
        <f t="shared" si="7"/>
        <v>8.8611436726256827E-3</v>
      </c>
      <c r="I112" s="75">
        <f t="shared" si="7"/>
        <v>7.8081748618291881E-3</v>
      </c>
      <c r="J112" s="75">
        <f t="shared" si="7"/>
        <v>6.5469395748025327E-3</v>
      </c>
      <c r="K112" s="75">
        <f t="shared" si="7"/>
        <v>5.0172467811443154E-3</v>
      </c>
      <c r="L112" s="81">
        <f t="shared" si="8"/>
        <v>1.1637736957531213E-2</v>
      </c>
    </row>
    <row r="113" spans="1:12" s="40" customFormat="1">
      <c r="A113" s="27" t="s">
        <v>14</v>
      </c>
      <c r="B113" s="74">
        <f t="shared" si="6"/>
        <v>4.1729846770991723E-2</v>
      </c>
      <c r="C113" s="74">
        <f t="shared" si="6"/>
        <v>4.5972556775799762E-2</v>
      </c>
      <c r="D113" s="74">
        <f t="shared" si="6"/>
        <v>8.6253095182494705E-3</v>
      </c>
      <c r="E113" s="75">
        <f t="shared" si="9"/>
        <v>1.2642850517731157E-2</v>
      </c>
      <c r="F113" s="75">
        <f t="shared" si="7"/>
        <v>5.1572121994089542E-3</v>
      </c>
      <c r="G113" s="75">
        <f t="shared" si="7"/>
        <v>5.7101554573675325E-3</v>
      </c>
      <c r="H113" s="75">
        <f t="shared" si="7"/>
        <v>8.8405805367511737E-3</v>
      </c>
      <c r="I113" s="75">
        <f t="shared" si="7"/>
        <v>6.7184241751207423E-3</v>
      </c>
      <c r="J113" s="75">
        <f t="shared" si="7"/>
        <v>1.9436593498218669E-3</v>
      </c>
      <c r="K113" s="75">
        <f t="shared" si="7"/>
        <v>3.0419966175009084E-3</v>
      </c>
      <c r="L113" s="81">
        <f t="shared" si="8"/>
        <v>5.2327621895500304E-3</v>
      </c>
    </row>
    <row r="114" spans="1:12" s="40" customFormat="1">
      <c r="A114" s="27" t="s">
        <v>15</v>
      </c>
      <c r="B114" s="74">
        <f t="shared" si="6"/>
        <v>3.2097184715689106E-2</v>
      </c>
      <c r="C114" s="74">
        <f t="shared" si="6"/>
        <v>2.1384147443940758E-2</v>
      </c>
      <c r="D114" s="74">
        <f t="shared" si="6"/>
        <v>7.6846125078722826E-5</v>
      </c>
      <c r="E114" s="75">
        <f t="shared" si="9"/>
        <v>7.5660071420209588E-3</v>
      </c>
      <c r="F114" s="75">
        <f t="shared" si="7"/>
        <v>2.385612326373081E-3</v>
      </c>
      <c r="G114" s="75">
        <f t="shared" si="7"/>
        <v>8.4282751577935047E-3</v>
      </c>
      <c r="H114" s="75">
        <f t="shared" si="7"/>
        <v>7.2604750804122009E-3</v>
      </c>
      <c r="I114" s="75">
        <f t="shared" si="7"/>
        <v>4.8626898039521764E-3</v>
      </c>
      <c r="J114" s="75">
        <f t="shared" si="7"/>
        <v>-1.339888527207056E-3</v>
      </c>
      <c r="K114" s="75">
        <f t="shared" si="7"/>
        <v>3.2627289233178698E-4</v>
      </c>
      <c r="L114" s="81">
        <f t="shared" si="8"/>
        <v>3.6476882413960673E-3</v>
      </c>
    </row>
    <row r="115" spans="1:12" s="40" customFormat="1">
      <c r="A115" s="27" t="s">
        <v>16</v>
      </c>
      <c r="B115" s="74">
        <f t="shared" si="6"/>
        <v>1.0160886455032703E-2</v>
      </c>
      <c r="C115" s="74">
        <f t="shared" si="6"/>
        <v>2.0398832309720793E-2</v>
      </c>
      <c r="D115" s="74">
        <f t="shared" si="6"/>
        <v>-3.7147963432880018E-4</v>
      </c>
      <c r="E115" s="75">
        <f t="shared" si="9"/>
        <v>1.2311400255211288E-2</v>
      </c>
      <c r="F115" s="75">
        <f t="shared" si="7"/>
        <v>3.9412705649532073E-2</v>
      </c>
      <c r="G115" s="75">
        <f t="shared" si="7"/>
        <v>1.7187379990937807E-2</v>
      </c>
      <c r="H115" s="75">
        <f t="shared" si="7"/>
        <v>1.0823525816565597E-2</v>
      </c>
      <c r="I115" s="75">
        <f t="shared" si="7"/>
        <v>1.8602936027273337E-2</v>
      </c>
      <c r="J115" s="75">
        <f t="shared" si="7"/>
        <v>3.1567425558136644E-2</v>
      </c>
      <c r="K115" s="75">
        <f t="shared" si="7"/>
        <v>2.9844981813509829E-2</v>
      </c>
      <c r="L115" s="81">
        <f t="shared" si="8"/>
        <v>2.4526322739801765E-2</v>
      </c>
    </row>
    <row r="116" spans="1:12" s="40" customFormat="1">
      <c r="A116" s="27" t="s">
        <v>17</v>
      </c>
      <c r="B116" s="74">
        <f t="shared" ref="B116:D131" si="10">RATE(10, , -B20,C20)</f>
        <v>1.469071582904719E-2</v>
      </c>
      <c r="C116" s="74">
        <f t="shared" si="10"/>
        <v>2.8421126769141436E-2</v>
      </c>
      <c r="D116" s="74">
        <f t="shared" si="10"/>
        <v>4.4014287679599853E-3</v>
      </c>
      <c r="E116" s="75">
        <f t="shared" si="9"/>
        <v>6.0022778838140943E-3</v>
      </c>
      <c r="F116" s="75">
        <f t="shared" ref="F116:K131" si="11">RATE(5, ,-F20,G20)</f>
        <v>3.5358849055208648E-2</v>
      </c>
      <c r="G116" s="75">
        <f t="shared" si="11"/>
        <v>1.0747847711380104E-2</v>
      </c>
      <c r="H116" s="75">
        <f t="shared" si="11"/>
        <v>1.2553971923475914E-2</v>
      </c>
      <c r="I116" s="75">
        <f t="shared" si="11"/>
        <v>2.4927629053410907E-2</v>
      </c>
      <c r="J116" s="75">
        <f t="shared" si="11"/>
        <v>3.819862749917801E-2</v>
      </c>
      <c r="K116" s="75">
        <f t="shared" si="11"/>
        <v>2.9547820854621876E-2</v>
      </c>
      <c r="L116" s="81">
        <f t="shared" si="8"/>
        <v>2.5168720879021896E-2</v>
      </c>
    </row>
    <row r="117" spans="1:12" s="40" customFormat="1">
      <c r="A117" s="27" t="s">
        <v>18</v>
      </c>
      <c r="B117" s="74">
        <f t="shared" si="10"/>
        <v>1.7688185934827492E-2</v>
      </c>
      <c r="C117" s="74">
        <f t="shared" si="10"/>
        <v>4.8361115098644334E-3</v>
      </c>
      <c r="D117" s="74">
        <f t="shared" si="10"/>
        <v>-1.8657201350276242E-3</v>
      </c>
      <c r="E117" s="75">
        <f t="shared" si="9"/>
        <v>6.8884288872714319E-3</v>
      </c>
      <c r="F117" s="75">
        <f t="shared" si="11"/>
        <v>6.3683211029777944E-3</v>
      </c>
      <c r="G117" s="75">
        <f t="shared" si="11"/>
        <v>6.7478241654301985E-3</v>
      </c>
      <c r="H117" s="75">
        <f t="shared" si="11"/>
        <v>6.9529535792009177E-3</v>
      </c>
      <c r="I117" s="75">
        <f t="shared" si="11"/>
        <v>1.995005461896114E-3</v>
      </c>
      <c r="J117" s="75">
        <f t="shared" si="11"/>
        <v>-3.1997168695170526E-3</v>
      </c>
      <c r="K117" s="75">
        <f t="shared" si="11"/>
        <v>-2.1966760976212638E-3</v>
      </c>
      <c r="L117" s="81">
        <f t="shared" si="8"/>
        <v>2.7690368248994954E-3</v>
      </c>
    </row>
    <row r="118" spans="1:12" s="40" customFormat="1">
      <c r="A118" s="32"/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82"/>
    </row>
    <row r="119" spans="1:12" s="40" customFormat="1">
      <c r="A119" s="29" t="s">
        <v>19</v>
      </c>
      <c r="B119" s="71">
        <f t="shared" si="10"/>
        <v>1.4077531776881883E-2</v>
      </c>
      <c r="C119" s="71">
        <f t="shared" si="10"/>
        <v>1.3414819346010685E-2</v>
      </c>
      <c r="D119" s="71">
        <f t="shared" si="10"/>
        <v>6.6505118382419312E-3</v>
      </c>
      <c r="E119" s="72">
        <f t="shared" ref="E119:E133" si="12">RATE(5, ,-E23,F23)</f>
        <v>3.307010714875509E-3</v>
      </c>
      <c r="F119" s="72">
        <f t="shared" si="11"/>
        <v>1.0425901671575488E-2</v>
      </c>
      <c r="G119" s="72">
        <f t="shared" si="11"/>
        <v>5.3569984642745146E-3</v>
      </c>
      <c r="H119" s="72">
        <f t="shared" si="11"/>
        <v>6.4627320870012141E-3</v>
      </c>
      <c r="I119" s="72">
        <f t="shared" si="11"/>
        <v>3.2651155799105019E-3</v>
      </c>
      <c r="J119" s="72">
        <f t="shared" si="11"/>
        <v>2.3827448946859516E-3</v>
      </c>
      <c r="K119" s="72">
        <f t="shared" si="11"/>
        <v>3.0286455550888741E-3</v>
      </c>
      <c r="L119" s="80">
        <f>RATE(30, , -F23,L23)</f>
        <v>5.1499391710669896E-3</v>
      </c>
    </row>
    <row r="120" spans="1:12" s="40" customFormat="1">
      <c r="A120" s="27" t="s">
        <v>20</v>
      </c>
      <c r="B120" s="74">
        <f t="shared" si="10"/>
        <v>6.8292542151389586E-3</v>
      </c>
      <c r="C120" s="74">
        <f t="shared" si="10"/>
        <v>5.4344042122291278E-3</v>
      </c>
      <c r="D120" s="74">
        <f t="shared" si="10"/>
        <v>5.9094451689016099E-3</v>
      </c>
      <c r="E120" s="75">
        <f t="shared" si="12"/>
        <v>-1.1912148888750201E-3</v>
      </c>
      <c r="F120" s="75">
        <f t="shared" si="11"/>
        <v>2.9376828758853556E-3</v>
      </c>
      <c r="G120" s="75">
        <f t="shared" si="11"/>
        <v>4.45292876018043E-3</v>
      </c>
      <c r="H120" s="75">
        <f t="shared" si="11"/>
        <v>-2.221552400725577E-4</v>
      </c>
      <c r="I120" s="75">
        <f t="shared" si="11"/>
        <v>-1.833587800584176E-3</v>
      </c>
      <c r="J120" s="75">
        <f t="shared" si="11"/>
        <v>8.4948145395883599E-3</v>
      </c>
      <c r="K120" s="75">
        <f t="shared" si="11"/>
        <v>3.0335258247703228E-3</v>
      </c>
      <c r="L120" s="81">
        <f t="shared" si="8"/>
        <v>2.8050668477445943E-3</v>
      </c>
    </row>
    <row r="121" spans="1:12" s="40" customFormat="1">
      <c r="A121" s="27" t="s">
        <v>21</v>
      </c>
      <c r="B121" s="74">
        <f t="shared" si="10"/>
        <v>4.8094968688897179E-3</v>
      </c>
      <c r="C121" s="74">
        <f t="shared" si="10"/>
        <v>-4.5985050696718743E-3</v>
      </c>
      <c r="D121" s="74">
        <f t="shared" si="10"/>
        <v>-5.9236276058721232E-3</v>
      </c>
      <c r="E121" s="75">
        <f t="shared" si="12"/>
        <v>-2.1257230115433231E-3</v>
      </c>
      <c r="F121" s="75">
        <f t="shared" si="11"/>
        <v>2.2040976806379509E-2</v>
      </c>
      <c r="G121" s="75">
        <f t="shared" si="11"/>
        <v>7.1075607327567283E-3</v>
      </c>
      <c r="H121" s="75">
        <f t="shared" si="11"/>
        <v>2.2518911594411007E-3</v>
      </c>
      <c r="I121" s="75">
        <f t="shared" si="11"/>
        <v>5.7452634531549691E-4</v>
      </c>
      <c r="J121" s="75">
        <f t="shared" si="11"/>
        <v>1.3670387325347352E-2</v>
      </c>
      <c r="K121" s="75">
        <f t="shared" si="11"/>
        <v>2.9904893597910835E-3</v>
      </c>
      <c r="L121" s="81">
        <f t="shared" si="8"/>
        <v>8.077707523003172E-3</v>
      </c>
    </row>
    <row r="122" spans="1:12" s="40" customFormat="1">
      <c r="A122" s="27" t="s">
        <v>22</v>
      </c>
      <c r="B122" s="74">
        <f t="shared" si="10"/>
        <v>-3.1905828898276182E-3</v>
      </c>
      <c r="C122" s="74">
        <f t="shared" si="10"/>
        <v>1.0482308268665785E-2</v>
      </c>
      <c r="D122" s="74">
        <f t="shared" si="10"/>
        <v>6.1297021557307676E-3</v>
      </c>
      <c r="E122" s="75">
        <f t="shared" si="12"/>
        <v>-6.0718776080501873E-3</v>
      </c>
      <c r="F122" s="75">
        <f t="shared" si="11"/>
        <v>-1.051416405222495E-2</v>
      </c>
      <c r="G122" s="75">
        <f t="shared" si="11"/>
        <v>8.4102674084087104E-3</v>
      </c>
      <c r="H122" s="75">
        <f t="shared" si="11"/>
        <v>1.5717932945166293E-2</v>
      </c>
      <c r="I122" s="75">
        <f t="shared" si="11"/>
        <v>7.7280137692454544E-3</v>
      </c>
      <c r="J122" s="75">
        <f t="shared" si="11"/>
        <v>-3.3526667580974002E-3</v>
      </c>
      <c r="K122" s="75">
        <f t="shared" si="11"/>
        <v>3.0335258247702556E-3</v>
      </c>
      <c r="L122" s="81">
        <f t="shared" si="8"/>
        <v>3.4676476576394836E-3</v>
      </c>
    </row>
    <row r="123" spans="1:12" s="40" customFormat="1">
      <c r="A123" s="27" t="s">
        <v>23</v>
      </c>
      <c r="B123" s="74">
        <f t="shared" si="10"/>
        <v>4.4714812292802095E-2</v>
      </c>
      <c r="C123" s="74">
        <f t="shared" si="10"/>
        <v>2.9724522089487448E-2</v>
      </c>
      <c r="D123" s="74">
        <f t="shared" si="10"/>
        <v>1.4495262900769957E-2</v>
      </c>
      <c r="E123" s="75">
        <f t="shared" si="12"/>
        <v>8.0033921364504792E-3</v>
      </c>
      <c r="F123" s="75">
        <f t="shared" si="11"/>
        <v>2.0148035684666153E-3</v>
      </c>
      <c r="G123" s="75">
        <f t="shared" si="11"/>
        <v>7.4464292580618671E-3</v>
      </c>
      <c r="H123" s="75">
        <f t="shared" si="11"/>
        <v>9.8938807328853851E-3</v>
      </c>
      <c r="I123" s="75">
        <f t="shared" si="11"/>
        <v>5.4551832956592078E-3</v>
      </c>
      <c r="J123" s="75">
        <f t="shared" si="11"/>
        <v>-1.0173028893395743E-3</v>
      </c>
      <c r="K123" s="75">
        <f t="shared" si="11"/>
        <v>3.0335258247701467E-3</v>
      </c>
      <c r="L123" s="81">
        <f t="shared" si="8"/>
        <v>4.4646613262139387E-3</v>
      </c>
    </row>
    <row r="124" spans="1:12" s="40" customFormat="1">
      <c r="A124" s="27" t="s">
        <v>24</v>
      </c>
      <c r="B124" s="74">
        <f t="shared" si="10"/>
        <v>1.1794476123524841E-2</v>
      </c>
      <c r="C124" s="74">
        <f t="shared" si="10"/>
        <v>1.40836388459998E-2</v>
      </c>
      <c r="D124" s="74">
        <f t="shared" si="10"/>
        <v>6.6018477563907305E-3</v>
      </c>
      <c r="E124" s="75">
        <f t="shared" si="12"/>
        <v>1.4382367449405865E-2</v>
      </c>
      <c r="F124" s="75">
        <f t="shared" si="11"/>
        <v>3.7407617658363709E-3</v>
      </c>
      <c r="G124" s="75">
        <f t="shared" si="11"/>
        <v>6.1602560161127607E-3</v>
      </c>
      <c r="H124" s="75">
        <f t="shared" si="11"/>
        <v>1.1478219622783684E-2</v>
      </c>
      <c r="I124" s="75">
        <f t="shared" si="11"/>
        <v>4.3799168406584224E-3</v>
      </c>
      <c r="J124" s="75">
        <f t="shared" si="11"/>
        <v>-5.9699928164638543E-3</v>
      </c>
      <c r="K124" s="75">
        <f t="shared" si="11"/>
        <v>3.0335258247698987E-3</v>
      </c>
      <c r="L124" s="81">
        <f t="shared" si="8"/>
        <v>3.7903969180456331E-3</v>
      </c>
    </row>
    <row r="125" spans="1:12" s="40" customFormat="1">
      <c r="A125" s="27" t="s">
        <v>25</v>
      </c>
      <c r="B125" s="74">
        <f t="shared" si="10"/>
        <v>2.2095064853070837E-2</v>
      </c>
      <c r="C125" s="74">
        <f t="shared" si="10"/>
        <v>1.921352484528821E-2</v>
      </c>
      <c r="D125" s="74">
        <f t="shared" si="10"/>
        <v>9.0755080329037278E-3</v>
      </c>
      <c r="E125" s="75">
        <f t="shared" si="12"/>
        <v>6.9175552242622083E-3</v>
      </c>
      <c r="F125" s="75">
        <f t="shared" si="11"/>
        <v>1.1524432217466874E-2</v>
      </c>
      <c r="G125" s="75">
        <f t="shared" si="11"/>
        <v>6.2683986970001517E-3</v>
      </c>
      <c r="H125" s="75">
        <f t="shared" si="11"/>
        <v>2.2597468349729831E-3</v>
      </c>
      <c r="I125" s="75">
        <f t="shared" si="11"/>
        <v>5.5620432771815442E-3</v>
      </c>
      <c r="J125" s="75">
        <f t="shared" si="11"/>
        <v>2.1109998966216985E-3</v>
      </c>
      <c r="K125" s="75">
        <f t="shared" si="11"/>
        <v>3.0335258247705965E-3</v>
      </c>
      <c r="L125" s="81">
        <f t="shared" si="8"/>
        <v>5.1212195606563449E-3</v>
      </c>
    </row>
    <row r="126" spans="1:12" s="40" customFormat="1">
      <c r="A126" s="27" t="s">
        <v>26</v>
      </c>
      <c r="B126" s="74">
        <f t="shared" si="10"/>
        <v>2.254033014689636E-2</v>
      </c>
      <c r="C126" s="74">
        <f t="shared" si="10"/>
        <v>2.912345016862318E-2</v>
      </c>
      <c r="D126" s="74">
        <f t="shared" si="10"/>
        <v>1.1696075554985247E-2</v>
      </c>
      <c r="E126" s="75">
        <f t="shared" si="12"/>
        <v>4.6337013116144543E-3</v>
      </c>
      <c r="F126" s="75">
        <f t="shared" si="11"/>
        <v>2.3489209401621872E-2</v>
      </c>
      <c r="G126" s="75">
        <f t="shared" si="11"/>
        <v>4.3313236844751335E-3</v>
      </c>
      <c r="H126" s="75">
        <f t="shared" si="11"/>
        <v>7.2482697179005288E-3</v>
      </c>
      <c r="I126" s="75">
        <f t="shared" si="11"/>
        <v>2.3371132022928943E-3</v>
      </c>
      <c r="J126" s="75">
        <f t="shared" si="11"/>
        <v>-2.5760400676041969E-3</v>
      </c>
      <c r="K126" s="75">
        <f t="shared" si="11"/>
        <v>3.0335258247703371E-3</v>
      </c>
      <c r="L126" s="81">
        <f t="shared" si="8"/>
        <v>6.2772259843062528E-3</v>
      </c>
    </row>
    <row r="127" spans="1:12" s="40" customFormat="1">
      <c r="A127" s="27" t="s">
        <v>27</v>
      </c>
      <c r="B127" s="74">
        <f t="shared" si="10"/>
        <v>2.1065493645139328E-2</v>
      </c>
      <c r="C127" s="74">
        <f t="shared" si="10"/>
        <v>2.5517262992544264E-2</v>
      </c>
      <c r="D127" s="74">
        <f t="shared" si="10"/>
        <v>6.1377428785921112E-3</v>
      </c>
      <c r="E127" s="75">
        <f t="shared" si="12"/>
        <v>3.745423235243833E-3</v>
      </c>
      <c r="F127" s="75">
        <f t="shared" si="11"/>
        <v>1.4830943284962596E-2</v>
      </c>
      <c r="G127" s="75">
        <f t="shared" si="11"/>
        <v>3.333945824294048E-3</v>
      </c>
      <c r="H127" s="75">
        <f t="shared" si="11"/>
        <v>1.5550658353578337E-3</v>
      </c>
      <c r="I127" s="75">
        <f t="shared" si="11"/>
        <v>-4.0982846423117469E-5</v>
      </c>
      <c r="J127" s="75">
        <f t="shared" si="11"/>
        <v>1.2285746596735425E-2</v>
      </c>
      <c r="K127" s="75">
        <f t="shared" si="11"/>
        <v>3.033525824770037E-3</v>
      </c>
      <c r="L127" s="81">
        <f t="shared" si="8"/>
        <v>5.8173786740139798E-3</v>
      </c>
    </row>
    <row r="128" spans="1:12" s="40" customFormat="1">
      <c r="A128" s="27" t="s">
        <v>28</v>
      </c>
      <c r="B128" s="74">
        <f t="shared" si="10"/>
        <v>7.2993826806034084E-2</v>
      </c>
      <c r="C128" s="74">
        <f t="shared" si="10"/>
        <v>2.4941116778523963E-2</v>
      </c>
      <c r="D128" s="74">
        <f t="shared" si="10"/>
        <v>2.1371878115848082E-2</v>
      </c>
      <c r="E128" s="75">
        <f t="shared" si="12"/>
        <v>1.3415924688621569E-2</v>
      </c>
      <c r="F128" s="75">
        <f t="shared" si="11"/>
        <v>2.0254740758004673E-2</v>
      </c>
      <c r="G128" s="75">
        <f t="shared" si="11"/>
        <v>4.9937471410146329E-3</v>
      </c>
      <c r="H128" s="75">
        <f t="shared" si="11"/>
        <v>1.1606345362932152E-2</v>
      </c>
      <c r="I128" s="75">
        <f t="shared" si="11"/>
        <v>5.9996934194700285E-3</v>
      </c>
      <c r="J128" s="75">
        <f t="shared" si="11"/>
        <v>-3.4071785489507653E-3</v>
      </c>
      <c r="K128" s="75">
        <f t="shared" si="11"/>
        <v>3.0335258247698991E-3</v>
      </c>
      <c r="L128" s="81">
        <f t="shared" si="8"/>
        <v>7.0532368596859327E-3</v>
      </c>
    </row>
    <row r="129" spans="1:12" s="40" customFormat="1">
      <c r="A129" s="27" t="s">
        <v>29</v>
      </c>
      <c r="B129" s="74">
        <f t="shared" si="10"/>
        <v>1.3086321266700096E-2</v>
      </c>
      <c r="C129" s="74">
        <f t="shared" si="10"/>
        <v>2.9842657442719434E-3</v>
      </c>
      <c r="D129" s="74">
        <f t="shared" si="10"/>
        <v>1.8365983514063349E-3</v>
      </c>
      <c r="E129" s="75">
        <f t="shared" si="12"/>
        <v>-1.3339309396837632E-3</v>
      </c>
      <c r="F129" s="75">
        <f t="shared" si="11"/>
        <v>-1.0398445898424838E-4</v>
      </c>
      <c r="G129" s="75">
        <f t="shared" si="11"/>
        <v>7.9242363953863967E-3</v>
      </c>
      <c r="H129" s="75">
        <f t="shared" si="11"/>
        <v>8.405992033102749E-3</v>
      </c>
      <c r="I129" s="75">
        <f t="shared" si="11"/>
        <v>6.1743284794260464E-3</v>
      </c>
      <c r="J129" s="75">
        <f t="shared" si="11"/>
        <v>3.2070019482613879E-3</v>
      </c>
      <c r="K129" s="75">
        <f t="shared" si="11"/>
        <v>3.0335258247699481E-3</v>
      </c>
      <c r="L129" s="81">
        <f t="shared" si="8"/>
        <v>4.7690061763444157E-3</v>
      </c>
    </row>
    <row r="130" spans="1:12" s="40" customFormat="1">
      <c r="A130" s="27" t="s">
        <v>30</v>
      </c>
      <c r="B130" s="74">
        <f t="shared" si="10"/>
        <v>2.1596861288588575E-2</v>
      </c>
      <c r="C130" s="74">
        <f t="shared" si="10"/>
        <v>3.0518837885232523E-2</v>
      </c>
      <c r="D130" s="74">
        <f t="shared" si="10"/>
        <v>1.8109400710017647E-2</v>
      </c>
      <c r="E130" s="75">
        <f t="shared" si="12"/>
        <v>1.0085870610251612E-2</v>
      </c>
      <c r="F130" s="75">
        <f t="shared" si="11"/>
        <v>6.6069982449906747E-3</v>
      </c>
      <c r="G130" s="75">
        <f t="shared" si="11"/>
        <v>-8.9166250386139574E-4</v>
      </c>
      <c r="H130" s="75">
        <f t="shared" si="11"/>
        <v>1.6495031781835052E-2</v>
      </c>
      <c r="I130" s="75">
        <f t="shared" si="11"/>
        <v>4.3782914892041922E-3</v>
      </c>
      <c r="J130" s="75">
        <f t="shared" si="11"/>
        <v>-1.255245417568839E-2</v>
      </c>
      <c r="K130" s="75">
        <f t="shared" si="11"/>
        <v>3.0335258247702898E-3</v>
      </c>
      <c r="L130" s="81">
        <f t="shared" si="8"/>
        <v>2.8071728815890666E-3</v>
      </c>
    </row>
    <row r="131" spans="1:12" s="40" customFormat="1">
      <c r="A131" s="27" t="s">
        <v>31</v>
      </c>
      <c r="B131" s="74">
        <f t="shared" si="10"/>
        <v>5.8207748900870999E-2</v>
      </c>
      <c r="C131" s="74">
        <f t="shared" si="10"/>
        <v>2.6881235114966054E-2</v>
      </c>
      <c r="D131" s="74">
        <f t="shared" si="10"/>
        <v>1.1146133006073724E-2</v>
      </c>
      <c r="E131" s="75">
        <f t="shared" si="12"/>
        <v>6.8989681383375195E-3</v>
      </c>
      <c r="F131" s="75">
        <f t="shared" si="11"/>
        <v>4.5330633854820442E-3</v>
      </c>
      <c r="G131" s="75">
        <f t="shared" si="11"/>
        <v>7.6585127766566202E-3</v>
      </c>
      <c r="H131" s="75">
        <f t="shared" si="11"/>
        <v>1.59897673499288E-2</v>
      </c>
      <c r="I131" s="75">
        <f t="shared" si="11"/>
        <v>6.1425944127468639E-3</v>
      </c>
      <c r="J131" s="75">
        <f t="shared" si="11"/>
        <v>-6.4128833206897641E-3</v>
      </c>
      <c r="K131" s="75">
        <f t="shared" si="11"/>
        <v>3.0335258247702981E-3</v>
      </c>
      <c r="L131" s="81">
        <f t="shared" si="8"/>
        <v>5.1355818246857105E-3</v>
      </c>
    </row>
    <row r="132" spans="1:12" s="40" customFormat="1">
      <c r="A132" s="27" t="s">
        <v>32</v>
      </c>
      <c r="B132" s="74">
        <f t="shared" ref="B132:D140" si="13">RATE(10, , -B36,C36)</f>
        <v>-8.2199943571087473E-4</v>
      </c>
      <c r="C132" s="74">
        <f t="shared" si="13"/>
        <v>1.1038840777021365E-2</v>
      </c>
      <c r="D132" s="74">
        <f t="shared" si="13"/>
        <v>-8.9926899758514052E-4</v>
      </c>
      <c r="E132" s="75">
        <f t="shared" si="12"/>
        <v>7.8573113251262163E-5</v>
      </c>
      <c r="F132" s="75">
        <f t="shared" ref="F132:K140" si="14">RATE(5, ,-F36,G36)</f>
        <v>2.0329767734543414E-2</v>
      </c>
      <c r="G132" s="75">
        <f t="shared" si="14"/>
        <v>3.8290156332264598E-3</v>
      </c>
      <c r="H132" s="75">
        <f t="shared" si="14"/>
        <v>4.2232109663643729E-3</v>
      </c>
      <c r="I132" s="75">
        <f t="shared" si="14"/>
        <v>2.6245077750582922E-3</v>
      </c>
      <c r="J132" s="75">
        <f t="shared" si="14"/>
        <v>4.6106063955294128E-3</v>
      </c>
      <c r="K132" s="75">
        <f t="shared" si="14"/>
        <v>3.033525824770191E-3</v>
      </c>
      <c r="L132" s="81">
        <f t="shared" si="8"/>
        <v>6.4225219171653173E-3</v>
      </c>
    </row>
    <row r="133" spans="1:12" s="40" customFormat="1">
      <c r="A133" s="27" t="s">
        <v>33</v>
      </c>
      <c r="B133" s="74">
        <f t="shared" si="13"/>
        <v>3.1597958785514801E-2</v>
      </c>
      <c r="C133" s="74">
        <f t="shared" si="13"/>
        <v>1.8878326688044761E-2</v>
      </c>
      <c r="D133" s="74">
        <f t="shared" si="13"/>
        <v>1.4384121050762307E-2</v>
      </c>
      <c r="E133" s="75">
        <f t="shared" si="12"/>
        <v>1.1559589167570446E-2</v>
      </c>
      <c r="F133" s="75">
        <f t="shared" si="14"/>
        <v>-4.2026621053008533E-3</v>
      </c>
      <c r="G133" s="75">
        <f t="shared" si="14"/>
        <v>5.5577157101413645E-3</v>
      </c>
      <c r="H133" s="75">
        <f t="shared" si="14"/>
        <v>7.1760950024226449E-3</v>
      </c>
      <c r="I133" s="75">
        <f t="shared" si="14"/>
        <v>6.499493159522347E-3</v>
      </c>
      <c r="J133" s="75">
        <f t="shared" si="14"/>
        <v>-1.8724287140425256E-3</v>
      </c>
      <c r="K133" s="75">
        <f t="shared" si="14"/>
        <v>3.0335258247701676E-3</v>
      </c>
      <c r="L133" s="81">
        <f t="shared" si="8"/>
        <v>2.6893585935381329E-3</v>
      </c>
    </row>
    <row r="134" spans="1:12" s="40" customFormat="1">
      <c r="A134" s="32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82"/>
    </row>
    <row r="135" spans="1:12" s="40" customFormat="1">
      <c r="A135" s="29" t="s">
        <v>34</v>
      </c>
      <c r="B135" s="71">
        <f t="shared" si="13"/>
        <v>1.3813314974538192E-2</v>
      </c>
      <c r="C135" s="71">
        <f t="shared" si="13"/>
        <v>1.5674655126575374E-2</v>
      </c>
      <c r="D135" s="71">
        <f t="shared" si="13"/>
        <v>1.3435857714649072E-3</v>
      </c>
      <c r="E135" s="72">
        <f>RATE(5, ,-E39,F39)</f>
        <v>-5.3603454123499197E-3</v>
      </c>
      <c r="F135" s="72">
        <f t="shared" si="14"/>
        <v>1.7012805003181201E-2</v>
      </c>
      <c r="G135" s="72">
        <f t="shared" si="14"/>
        <v>6.2484947743034281E-3</v>
      </c>
      <c r="H135" s="72">
        <f t="shared" si="14"/>
        <v>5.320903256069336E-3</v>
      </c>
      <c r="I135" s="72">
        <f t="shared" si="14"/>
        <v>3.6757978278667766E-3</v>
      </c>
      <c r="J135" s="72">
        <f t="shared" si="14"/>
        <v>4.360359862140375E-3</v>
      </c>
      <c r="K135" s="72">
        <f t="shared" si="14"/>
        <v>5.4331849934541668E-3</v>
      </c>
      <c r="L135" s="80">
        <f t="shared" si="8"/>
        <v>6.9983711423899867E-3</v>
      </c>
    </row>
    <row r="136" spans="1:12" s="40" customFormat="1">
      <c r="A136" s="27" t="s">
        <v>35</v>
      </c>
      <c r="B136" s="74">
        <f t="shared" si="13"/>
        <v>1.896828137106938E-2</v>
      </c>
      <c r="C136" s="74">
        <f t="shared" si="13"/>
        <v>7.4367871178743676E-3</v>
      </c>
      <c r="D136" s="74">
        <f t="shared" si="13"/>
        <v>2.2331850015790858E-3</v>
      </c>
      <c r="E136" s="75">
        <f>RATE(5, ,-E40,F40)</f>
        <v>-7.2049747486647121E-3</v>
      </c>
      <c r="F136" s="75">
        <f t="shared" si="14"/>
        <v>1.7916750944732638E-2</v>
      </c>
      <c r="G136" s="75">
        <f t="shared" si="14"/>
        <v>5.9421051324054473E-3</v>
      </c>
      <c r="H136" s="75">
        <f t="shared" si="14"/>
        <v>7.1849657636069075E-3</v>
      </c>
      <c r="I136" s="75">
        <f t="shared" si="14"/>
        <v>4.0596310128165518E-3</v>
      </c>
      <c r="J136" s="75">
        <f t="shared" si="14"/>
        <v>1.3009243200953391E-3</v>
      </c>
      <c r="K136" s="75">
        <f t="shared" si="14"/>
        <v>4.7861133860410895E-3</v>
      </c>
      <c r="L136" s="81">
        <f t="shared" si="8"/>
        <v>6.8513846114580295E-3</v>
      </c>
    </row>
    <row r="137" spans="1:12" s="40" customFormat="1">
      <c r="A137" s="27" t="s">
        <v>36</v>
      </c>
      <c r="B137" s="74">
        <f t="shared" si="13"/>
        <v>1.6588186068356426E-2</v>
      </c>
      <c r="C137" s="74">
        <f t="shared" si="13"/>
        <v>3.1999040986672729E-2</v>
      </c>
      <c r="D137" s="74">
        <f t="shared" si="13"/>
        <v>3.2369080891738351E-3</v>
      </c>
      <c r="E137" s="75">
        <f>RATE(5, ,-E41,F41)</f>
        <v>-4.5919289623104686E-3</v>
      </c>
      <c r="F137" s="75">
        <f t="shared" si="14"/>
        <v>-9.6960388533946925E-4</v>
      </c>
      <c r="G137" s="75">
        <f t="shared" si="14"/>
        <v>6.365590661584348E-3</v>
      </c>
      <c r="H137" s="75">
        <f t="shared" si="14"/>
        <v>4.1215823719226398E-3</v>
      </c>
      <c r="I137" s="75">
        <f t="shared" si="14"/>
        <v>9.6666016785615545E-3</v>
      </c>
      <c r="J137" s="75">
        <f t="shared" si="14"/>
        <v>2.2083473372415509E-3</v>
      </c>
      <c r="K137" s="75">
        <f t="shared" si="14"/>
        <v>6.5761079016078026E-3</v>
      </c>
      <c r="L137" s="81">
        <f t="shared" si="8"/>
        <v>4.6556581711901992E-3</v>
      </c>
    </row>
    <row r="138" spans="1:12" s="40" customFormat="1">
      <c r="A138" s="27" t="s">
        <v>37</v>
      </c>
      <c r="B138" s="74">
        <f t="shared" si="13"/>
        <v>7.3705076802960288E-3</v>
      </c>
      <c r="C138" s="74">
        <f t="shared" si="13"/>
        <v>2.1478760854621311E-2</v>
      </c>
      <c r="D138" s="74">
        <f t="shared" si="13"/>
        <v>-5.7329589354203894E-5</v>
      </c>
      <c r="E138" s="75">
        <f>RATE(5, ,-E42,F42)</f>
        <v>-3.561721174765364E-3</v>
      </c>
      <c r="F138" s="75">
        <f t="shared" si="14"/>
        <v>2.0215304884701905E-2</v>
      </c>
      <c r="G138" s="75">
        <f t="shared" si="14"/>
        <v>6.5285456828962918E-3</v>
      </c>
      <c r="H138" s="75">
        <f t="shared" si="14"/>
        <v>3.5809889433061756E-3</v>
      </c>
      <c r="I138" s="75">
        <f t="shared" si="14"/>
        <v>1.9955454317940493E-3</v>
      </c>
      <c r="J138" s="75">
        <f t="shared" si="14"/>
        <v>8.0817797595025397E-3</v>
      </c>
      <c r="K138" s="75">
        <f t="shared" si="14"/>
        <v>5.8336069709679942E-3</v>
      </c>
      <c r="L138" s="81">
        <f t="shared" si="8"/>
        <v>7.6885931246700014E-3</v>
      </c>
    </row>
    <row r="139" spans="1:12" s="40" customFormat="1">
      <c r="A139" s="32"/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82"/>
    </row>
    <row r="140" spans="1:12" s="40" customFormat="1" ht="13.5" thickBot="1">
      <c r="A140" s="30" t="s">
        <v>38</v>
      </c>
      <c r="B140" s="83">
        <f t="shared" si="13"/>
        <v>6.5436137477411704E-3</v>
      </c>
      <c r="C140" s="83">
        <f t="shared" si="13"/>
        <v>1.308374155120823E-2</v>
      </c>
      <c r="D140" s="83">
        <f t="shared" si="13"/>
        <v>6.0642758231498608E-3</v>
      </c>
      <c r="E140" s="84">
        <f>RATE(5, ,-E44,F44)</f>
        <v>3.7377802128025104E-3</v>
      </c>
      <c r="F140" s="84">
        <f t="shared" si="14"/>
        <v>1.5293259187293918E-2</v>
      </c>
      <c r="G140" s="84">
        <f t="shared" si="14"/>
        <v>5.2610994716809165E-3</v>
      </c>
      <c r="H140" s="84">
        <f t="shared" si="14"/>
        <v>5.0854882127643513E-3</v>
      </c>
      <c r="I140" s="84">
        <f t="shared" si="14"/>
        <v>4.8092101551967187E-3</v>
      </c>
      <c r="J140" s="84">
        <f t="shared" si="14"/>
        <v>4.020606303848726E-3</v>
      </c>
      <c r="K140" s="84">
        <f t="shared" si="14"/>
        <v>4.6606171679061436E-3</v>
      </c>
      <c r="L140" s="85">
        <f t="shared" si="8"/>
        <v>6.5140284845006434E-3</v>
      </c>
    </row>
    <row r="141" spans="1:12">
      <c r="A141" s="40"/>
      <c r="B141" s="39"/>
      <c r="C141" s="39"/>
      <c r="D141" s="39"/>
      <c r="E141" s="39"/>
      <c r="F141" s="39"/>
      <c r="G141" s="39"/>
      <c r="H141" s="39"/>
      <c r="I141" s="39"/>
      <c r="J141" s="39"/>
      <c r="K141" s="39"/>
      <c r="L141" s="39"/>
    </row>
  </sheetData>
  <mergeCells count="3">
    <mergeCell ref="B1:L1"/>
    <mergeCell ref="B49:L49"/>
    <mergeCell ref="B97:L97"/>
  </mergeCells>
  <phoneticPr fontId="0" type="noConversion"/>
  <printOptions horizontalCentered="1"/>
  <pageMargins left="0.25" right="0.25" top="0.5" bottom="0" header="0.5" footer="0.5"/>
  <pageSetup scale="90" orientation="landscape" r:id="rId1"/>
  <headerFooter alignWithMargins="0"/>
  <rowBreaks count="2" manualBreakCount="2">
    <brk id="46" max="16383" man="1"/>
    <brk id="9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4"/>
  <dimension ref="A1:S140"/>
  <sheetViews>
    <sheetView zoomScaleNormal="100" zoomScaleSheetLayoutView="100" workbookViewId="0">
      <pane xSplit="1" ySplit="3" topLeftCell="E4" activePane="bottomRight" state="frozen"/>
      <selection activeCell="N26" sqref="N26"/>
      <selection pane="topRight" activeCell="N26" sqref="N26"/>
      <selection pane="bottomLeft" activeCell="N26" sqref="N26"/>
      <selection pane="bottomRight" activeCell="E22" sqref="E22:L22"/>
    </sheetView>
  </sheetViews>
  <sheetFormatPr defaultRowHeight="12.75"/>
  <cols>
    <col min="1" max="1" width="16.7109375" style="40" customWidth="1"/>
    <col min="2" max="3" width="9" style="60" customWidth="1"/>
    <col min="4" max="4" width="9" style="43" customWidth="1"/>
    <col min="5" max="12" width="9" style="40" customWidth="1"/>
    <col min="13" max="13" width="9" customWidth="1"/>
    <col min="14" max="14" width="9.140625" style="120"/>
    <col min="15" max="16384" width="9.140625" style="40"/>
  </cols>
  <sheetData>
    <row r="1" spans="1:15">
      <c r="A1" s="1"/>
      <c r="B1" s="147" t="s">
        <v>45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</row>
    <row r="2" spans="1:15">
      <c r="A2" s="7" t="s">
        <v>1</v>
      </c>
      <c r="B2" s="14">
        <v>1970</v>
      </c>
      <c r="C2" s="14">
        <v>1980</v>
      </c>
      <c r="D2" s="19">
        <v>1990</v>
      </c>
      <c r="E2" s="6">
        <v>2000</v>
      </c>
      <c r="F2" s="6">
        <v>2005</v>
      </c>
      <c r="G2" s="6">
        <v>2010</v>
      </c>
      <c r="H2" s="2">
        <v>2015</v>
      </c>
      <c r="I2" s="2">
        <v>2020</v>
      </c>
      <c r="J2" s="2">
        <v>2025</v>
      </c>
      <c r="K2" s="2">
        <v>2030</v>
      </c>
      <c r="L2" s="2">
        <v>2035</v>
      </c>
    </row>
    <row r="3" spans="1:15">
      <c r="A3" s="3" t="s">
        <v>2</v>
      </c>
      <c r="B3" s="15">
        <v>2836.9</v>
      </c>
      <c r="C3" s="15">
        <v>2788.5</v>
      </c>
      <c r="D3" s="15">
        <v>2819.4</v>
      </c>
      <c r="E3" s="15">
        <v>3021.5880000000002</v>
      </c>
      <c r="F3" s="15">
        <v>3026.1959999999999</v>
      </c>
      <c r="G3" s="94">
        <f t="shared" ref="G3:L3" si="0">SUM(G4:G8)</f>
        <v>3059.1250850915071</v>
      </c>
      <c r="H3" s="94">
        <f t="shared" si="0"/>
        <v>3074.6628077383375</v>
      </c>
      <c r="I3" s="94">
        <f t="shared" si="0"/>
        <v>3187.1057516853875</v>
      </c>
      <c r="J3" s="94">
        <f t="shared" si="0"/>
        <v>3289.397476453842</v>
      </c>
      <c r="K3" s="94">
        <f t="shared" si="0"/>
        <v>3425.1448413778876</v>
      </c>
      <c r="L3" s="94">
        <f t="shared" si="0"/>
        <v>3561.081753437189</v>
      </c>
      <c r="O3" s="43"/>
    </row>
    <row r="4" spans="1:15">
      <c r="A4" s="9" t="s">
        <v>3</v>
      </c>
      <c r="B4" s="17">
        <v>497.2</v>
      </c>
      <c r="C4" s="17">
        <v>429.3</v>
      </c>
      <c r="D4" s="17">
        <v>424.1</v>
      </c>
      <c r="E4" s="17">
        <v>463.21199999999999</v>
      </c>
      <c r="F4" s="17">
        <v>468.21</v>
      </c>
      <c r="G4" s="96">
        <v>474.67005266440071</v>
      </c>
      <c r="H4" s="96">
        <v>481.99483936503935</v>
      </c>
      <c r="I4" s="96">
        <v>503.82728615637001</v>
      </c>
      <c r="J4" s="96">
        <v>520.90961042473441</v>
      </c>
      <c r="K4" s="96">
        <v>544.82392085321055</v>
      </c>
      <c r="L4" s="96">
        <v>562.44355606881163</v>
      </c>
    </row>
    <row r="5" spans="1:15">
      <c r="A5" s="9" t="s">
        <v>4</v>
      </c>
      <c r="B5" s="17">
        <v>876.1</v>
      </c>
      <c r="C5" s="17">
        <v>828.3</v>
      </c>
      <c r="D5" s="17">
        <v>828.2</v>
      </c>
      <c r="E5" s="17">
        <v>880.72699999999998</v>
      </c>
      <c r="F5" s="17">
        <v>882.16600000000005</v>
      </c>
      <c r="G5" s="96">
        <v>893.04373654996186</v>
      </c>
      <c r="H5" s="96">
        <v>904.63576606173365</v>
      </c>
      <c r="I5" s="96">
        <v>944.6292447619312</v>
      </c>
      <c r="J5" s="96">
        <v>980.25319370877469</v>
      </c>
      <c r="K5" s="96">
        <v>1021.2836797278951</v>
      </c>
      <c r="L5" s="96">
        <v>1047.187496383656</v>
      </c>
    </row>
    <row r="6" spans="1:15">
      <c r="A6" s="9" t="s">
        <v>5</v>
      </c>
      <c r="B6" s="17">
        <v>687.3</v>
      </c>
      <c r="C6" s="17">
        <v>704.5</v>
      </c>
      <c r="D6" s="17">
        <v>716.4</v>
      </c>
      <c r="E6" s="17">
        <v>738.64400000000001</v>
      </c>
      <c r="F6" s="17">
        <v>731.43899999999996</v>
      </c>
      <c r="G6" s="96">
        <v>745.92967334143304</v>
      </c>
      <c r="H6" s="96">
        <v>741.25490501388902</v>
      </c>
      <c r="I6" s="96">
        <v>758.98819227302249</v>
      </c>
      <c r="J6" s="96">
        <v>779.81186838048654</v>
      </c>
      <c r="K6" s="96">
        <v>806.01365359460181</v>
      </c>
      <c r="L6" s="96">
        <v>842.61460317370654</v>
      </c>
    </row>
    <row r="7" spans="1:15">
      <c r="A7" s="9" t="s">
        <v>6</v>
      </c>
      <c r="B7" s="17">
        <v>690.1</v>
      </c>
      <c r="C7" s="17">
        <v>711.9</v>
      </c>
      <c r="D7" s="17">
        <v>720.1</v>
      </c>
      <c r="E7" s="17">
        <v>782.66399999999999</v>
      </c>
      <c r="F7" s="17">
        <v>782.52300000000002</v>
      </c>
      <c r="G7" s="96">
        <v>780.42501747788208</v>
      </c>
      <c r="H7" s="96">
        <v>777.92306041011864</v>
      </c>
      <c r="I7" s="96">
        <v>800.5697833880829</v>
      </c>
      <c r="J7" s="96">
        <v>821.57553187350641</v>
      </c>
      <c r="K7" s="96">
        <v>860.23094771180899</v>
      </c>
      <c r="L7" s="96">
        <v>911.541218815408</v>
      </c>
    </row>
    <row r="8" spans="1:15">
      <c r="A8" s="9" t="s">
        <v>7</v>
      </c>
      <c r="B8" s="17">
        <v>86.2</v>
      </c>
      <c r="C8" s="17">
        <v>114.6</v>
      </c>
      <c r="D8" s="17">
        <v>130.5</v>
      </c>
      <c r="E8" s="17">
        <v>156.34100000000001</v>
      </c>
      <c r="F8" s="17">
        <v>161.858</v>
      </c>
      <c r="G8" s="96">
        <f>[1]NYC!$CC$99*0.001</f>
        <v>165.05660505782902</v>
      </c>
      <c r="H8" s="96">
        <f>[1]NYC!$CH$99*0.001</f>
        <v>168.85423688755685</v>
      </c>
      <c r="I8" s="96">
        <f>[1]NYC!$CM$99*0.001</f>
        <v>179.09124510598085</v>
      </c>
      <c r="J8" s="96">
        <f>[1]NYC!$CR$99*0.001</f>
        <v>186.84727206633974</v>
      </c>
      <c r="K8" s="96">
        <f>[1]NYC!$CW$99*0.001</f>
        <v>192.7926394903713</v>
      </c>
      <c r="L8" s="96">
        <f>[1]NYC!$DB$99*0.001</f>
        <v>197.29487899560723</v>
      </c>
    </row>
    <row r="9" spans="1:15">
      <c r="A9" s="11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</row>
    <row r="10" spans="1:15">
      <c r="A10" s="3" t="s">
        <v>8</v>
      </c>
      <c r="B10" s="15">
        <v>696.6</v>
      </c>
      <c r="C10" s="15">
        <v>809.1</v>
      </c>
      <c r="D10" s="15">
        <v>856.2</v>
      </c>
      <c r="E10" s="15">
        <v>916.68600000000004</v>
      </c>
      <c r="F10" s="94">
        <f t="shared" ref="F10:L10" si="1">SUM(F11:F12)</f>
        <v>921.221</v>
      </c>
      <c r="G10" s="94">
        <f t="shared" si="1"/>
        <v>944.7261305743308</v>
      </c>
      <c r="H10" s="94">
        <f t="shared" si="1"/>
        <v>962.38455849114121</v>
      </c>
      <c r="I10" s="94">
        <f t="shared" si="1"/>
        <v>978.29766129919904</v>
      </c>
      <c r="J10" s="94">
        <f t="shared" si="1"/>
        <v>997.68016770610052</v>
      </c>
      <c r="K10" s="94">
        <f t="shared" si="1"/>
        <v>1024.3494470274075</v>
      </c>
      <c r="L10" s="94">
        <f t="shared" si="1"/>
        <v>1038.2711488929733</v>
      </c>
    </row>
    <row r="11" spans="1:15">
      <c r="A11" s="9" t="s">
        <v>9</v>
      </c>
      <c r="B11" s="17">
        <v>401</v>
      </c>
      <c r="C11" s="17">
        <v>423.4</v>
      </c>
      <c r="D11" s="17">
        <v>431.5</v>
      </c>
      <c r="E11" s="17">
        <v>447.387</v>
      </c>
      <c r="F11" s="17">
        <v>437.14800000000002</v>
      </c>
      <c r="G11" s="97">
        <f>[1]LI!$CC$3*0.001</f>
        <v>441.59495774350313</v>
      </c>
      <c r="H11" s="97">
        <f>[1]LI!$CH$3*0.001</f>
        <v>444.10574529008369</v>
      </c>
      <c r="I11" s="97">
        <f>[1]LI!$CM$3*0.001</f>
        <v>444.51124537205709</v>
      </c>
      <c r="J11" s="97">
        <f>[1]LI!$CR$3*0.001</f>
        <v>453.3499176063998</v>
      </c>
      <c r="K11" s="97">
        <f>[1]LI!$CW$3*0.001</f>
        <v>462.95764088462226</v>
      </c>
      <c r="L11" s="97">
        <f>[1]LI!$DB$3*0.001</f>
        <v>464.63385308020662</v>
      </c>
    </row>
    <row r="12" spans="1:15">
      <c r="A12" s="9" t="s">
        <v>10</v>
      </c>
      <c r="B12" s="17">
        <v>295.60000000000002</v>
      </c>
      <c r="C12" s="17">
        <v>385.7</v>
      </c>
      <c r="D12" s="17">
        <v>424.7</v>
      </c>
      <c r="E12" s="17">
        <v>469.29899999999998</v>
      </c>
      <c r="F12" s="17">
        <v>484.07299999999998</v>
      </c>
      <c r="G12" s="97">
        <f>[1]LI!$CC$27*0.001</f>
        <v>503.13117283082767</v>
      </c>
      <c r="H12" s="97">
        <f>[1]LI!$CH$27*0.001</f>
        <v>518.27881320105746</v>
      </c>
      <c r="I12" s="97">
        <f>[1]LI!$CM$27*0.001</f>
        <v>533.786415927142</v>
      </c>
      <c r="J12" s="97">
        <f>[1]LI!$CR$27*0.001</f>
        <v>544.33025009970072</v>
      </c>
      <c r="K12" s="97">
        <f>[1]LI!$CW$27*0.001</f>
        <v>561.39180614278519</v>
      </c>
      <c r="L12" s="97">
        <f>[1]LI!$DB$27*0.001</f>
        <v>573.63729581276664</v>
      </c>
    </row>
    <row r="13" spans="1:15">
      <c r="A13" s="11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</row>
    <row r="14" spans="1:15">
      <c r="A14" s="3" t="s">
        <v>11</v>
      </c>
      <c r="B14" s="15">
        <v>547.5</v>
      </c>
      <c r="C14" s="15">
        <v>653.5</v>
      </c>
      <c r="D14" s="15">
        <v>709.3</v>
      </c>
      <c r="E14" s="15">
        <v>772.00400000000002</v>
      </c>
      <c r="F14" s="15">
        <v>784.125</v>
      </c>
      <c r="G14" s="94">
        <f t="shared" ref="G14:L14" si="2">SUM(G15:G21)</f>
        <v>804.7973758737196</v>
      </c>
      <c r="H14" s="94">
        <f t="shared" si="2"/>
        <v>848.55004046870806</v>
      </c>
      <c r="I14" s="94">
        <f t="shared" si="2"/>
        <v>880.87019722728292</v>
      </c>
      <c r="J14" s="94">
        <f t="shared" si="2"/>
        <v>922.03075427238298</v>
      </c>
      <c r="K14" s="94">
        <f t="shared" si="2"/>
        <v>964.61264363962027</v>
      </c>
      <c r="L14" s="94">
        <f t="shared" si="2"/>
        <v>1001.5671680475725</v>
      </c>
    </row>
    <row r="15" spans="1:15">
      <c r="A15" s="9" t="s">
        <v>12</v>
      </c>
      <c r="B15" s="17">
        <v>62.5</v>
      </c>
      <c r="C15" s="17">
        <v>80.599999999999994</v>
      </c>
      <c r="D15" s="17">
        <v>89.6</v>
      </c>
      <c r="E15" s="17">
        <v>99.536000000000001</v>
      </c>
      <c r="F15" s="17">
        <v>102.342</v>
      </c>
      <c r="G15" s="96">
        <f>[1]MH!$CC$3*0.001</f>
        <v>106.90036288815818</v>
      </c>
      <c r="H15" s="96">
        <f>[1]MH!$CH$3*0.001</f>
        <v>113.64519127642313</v>
      </c>
      <c r="I15" s="96">
        <f>[1]MH!$CM$3*0.001</f>
        <v>120.50208331254262</v>
      </c>
      <c r="J15" s="96">
        <f>[1]MH!$CR$3*0.001</f>
        <v>128.26487402077782</v>
      </c>
      <c r="K15" s="96">
        <f>[1]MH!$CW$3*0.001</f>
        <v>134.2207432683644</v>
      </c>
      <c r="L15" s="96">
        <f>[1]MH!$DB$3*0.001</f>
        <v>139.78640647304812</v>
      </c>
    </row>
    <row r="16" spans="1:15">
      <c r="A16" s="9" t="s">
        <v>13</v>
      </c>
      <c r="B16" s="17">
        <v>65.599999999999994</v>
      </c>
      <c r="C16" s="17">
        <v>84.3</v>
      </c>
      <c r="D16" s="17">
        <v>101.5</v>
      </c>
      <c r="E16" s="17">
        <v>114.788</v>
      </c>
      <c r="F16" s="17">
        <v>123.376</v>
      </c>
      <c r="G16" s="96">
        <f>[1]MH!$CC$27*0.001</f>
        <v>128.88996551048723</v>
      </c>
      <c r="H16" s="96">
        <f>[1]MH!$CH$27*0.001</f>
        <v>136.81573243895386</v>
      </c>
      <c r="I16" s="96">
        <f>[1]MH!$CM$27*0.001</f>
        <v>144.55965069005512</v>
      </c>
      <c r="J16" s="96">
        <f>[1]MH!$CR$27*0.001</f>
        <v>152.00494903705882</v>
      </c>
      <c r="K16" s="96">
        <f>[1]MH!$CW$27*0.001</f>
        <v>158.99873006335881</v>
      </c>
      <c r="L16" s="96">
        <f>[1]MH!$DB$27*0.001</f>
        <v>164.42826637543587</v>
      </c>
    </row>
    <row r="17" spans="1:19">
      <c r="A17" s="9" t="s">
        <v>14</v>
      </c>
      <c r="B17" s="17">
        <v>16</v>
      </c>
      <c r="C17" s="17">
        <v>24.4</v>
      </c>
      <c r="D17" s="17">
        <v>28.1</v>
      </c>
      <c r="E17" s="17">
        <v>32.703000000000003</v>
      </c>
      <c r="F17" s="17">
        <v>34.484000000000002</v>
      </c>
      <c r="G17" s="96">
        <f>[1]MH!$CC$51*0.001</f>
        <v>36.0106920649201</v>
      </c>
      <c r="H17" s="96">
        <f>[1]MH!$CH$51*0.001</f>
        <v>37.567484844026232</v>
      </c>
      <c r="I17" s="96">
        <f>[1]MH!$CM$51*0.001</f>
        <v>39.919034320551283</v>
      </c>
      <c r="J17" s="96">
        <f>[1]MH!$CR$51*0.001</f>
        <v>42.025212682899863</v>
      </c>
      <c r="K17" s="96">
        <f>[1]MH!$CW$51*0.001</f>
        <v>43.530275556758355</v>
      </c>
      <c r="L17" s="96">
        <f>[1]MH!$DB$51*0.001</f>
        <v>44.798250165025827</v>
      </c>
    </row>
    <row r="18" spans="1:19">
      <c r="A18" s="9" t="s">
        <v>15</v>
      </c>
      <c r="B18" s="17">
        <v>60.4</v>
      </c>
      <c r="C18" s="17">
        <v>77.900000000000006</v>
      </c>
      <c r="D18" s="17">
        <v>84.9</v>
      </c>
      <c r="E18" s="17">
        <v>92.674999999999997</v>
      </c>
      <c r="F18" s="17">
        <v>92.927999999999997</v>
      </c>
      <c r="G18" s="96">
        <f>[1]MH!$CC$75*0.001</f>
        <v>94.459473820777816</v>
      </c>
      <c r="H18" s="96">
        <f>[1]MH!$CH$75*0.001</f>
        <v>106.45426143917214</v>
      </c>
      <c r="I18" s="96">
        <f>[1]MH!$CM$75*0.001</f>
        <v>101.43821087559316</v>
      </c>
      <c r="J18" s="96">
        <f>[1]MH!$CR$75*0.001</f>
        <v>104.16736655796113</v>
      </c>
      <c r="K18" s="96">
        <f>[1]MH!$CW$75*0.001</f>
        <v>105.41725340059804</v>
      </c>
      <c r="L18" s="96">
        <f>[1]MH!$DB$75*0.001</f>
        <v>104.93374609709558</v>
      </c>
    </row>
    <row r="19" spans="1:19">
      <c r="A19" s="9" t="s">
        <v>16</v>
      </c>
      <c r="B19" s="17">
        <v>16.899999999999999</v>
      </c>
      <c r="C19" s="17">
        <v>23</v>
      </c>
      <c r="D19" s="17">
        <v>24.6</v>
      </c>
      <c r="E19" s="17">
        <v>27.661000000000001</v>
      </c>
      <c r="F19" s="17">
        <v>29.404</v>
      </c>
      <c r="G19" s="96">
        <v>31.184001102598831</v>
      </c>
      <c r="H19" s="96">
        <v>33.522017634712974</v>
      </c>
      <c r="I19" s="96">
        <v>35.626538498659734</v>
      </c>
      <c r="J19" s="96">
        <v>39.743339171823628</v>
      </c>
      <c r="K19" s="96">
        <v>50.959732009526732</v>
      </c>
      <c r="L19" s="96">
        <v>59.770147394613218</v>
      </c>
    </row>
    <row r="20" spans="1:19">
      <c r="A20" s="9" t="s">
        <v>17</v>
      </c>
      <c r="B20" s="17">
        <v>43.5</v>
      </c>
      <c r="C20" s="17">
        <v>55.9</v>
      </c>
      <c r="D20" s="17">
        <v>60.6</v>
      </c>
      <c r="E20" s="17">
        <v>67.498999999999995</v>
      </c>
      <c r="F20" s="17">
        <v>68.400999999999996</v>
      </c>
      <c r="G20" s="96">
        <v>72.348413637981594</v>
      </c>
      <c r="H20" s="96">
        <v>77.535183927755114</v>
      </c>
      <c r="I20" s="96">
        <v>84.379688870336395</v>
      </c>
      <c r="J20" s="96">
        <v>95.4758818226871</v>
      </c>
      <c r="K20" s="96">
        <v>109.86701619880829</v>
      </c>
      <c r="L20" s="96">
        <v>128.42985260538677</v>
      </c>
    </row>
    <row r="21" spans="1:19">
      <c r="A21" s="9" t="s">
        <v>18</v>
      </c>
      <c r="B21" s="17">
        <v>282.60000000000002</v>
      </c>
      <c r="C21" s="17">
        <v>307.5</v>
      </c>
      <c r="D21" s="17">
        <v>320</v>
      </c>
      <c r="E21" s="17">
        <v>337.142</v>
      </c>
      <c r="F21" s="17">
        <v>333.19</v>
      </c>
      <c r="G21" s="96">
        <f>[1]MH!$CC$99*0.001</f>
        <v>335.00446684879591</v>
      </c>
      <c r="H21" s="96">
        <f>[1]MH!$CH$99*0.001</f>
        <v>343.01016890766459</v>
      </c>
      <c r="I21" s="96">
        <f>[1]MH!$CM$99*0.001</f>
        <v>354.44499065954454</v>
      </c>
      <c r="J21" s="96">
        <f>[1]MH!$CR$99*0.001</f>
        <v>360.34913097917456</v>
      </c>
      <c r="K21" s="96">
        <f>[1]MH!$CW$99*0.001</f>
        <v>361.61889314220571</v>
      </c>
      <c r="L21" s="96">
        <f>[1]MH!$DB$99*0.001</f>
        <v>359.42049893696702</v>
      </c>
    </row>
    <row r="22" spans="1:19">
      <c r="A22" s="12"/>
      <c r="B22" s="16"/>
      <c r="C22" s="16"/>
      <c r="D22" s="16"/>
      <c r="E22" s="88"/>
      <c r="F22" s="16"/>
      <c r="G22" s="16"/>
      <c r="H22" s="16"/>
      <c r="I22" s="16"/>
      <c r="J22" s="16"/>
      <c r="K22" s="16"/>
      <c r="L22" s="16"/>
    </row>
    <row r="23" spans="1:19">
      <c r="A23" s="3" t="s">
        <v>19</v>
      </c>
      <c r="B23" s="15">
        <v>1807.6</v>
      </c>
      <c r="C23" s="15">
        <v>2035.3</v>
      </c>
      <c r="D23" s="15">
        <v>2206.5</v>
      </c>
      <c r="E23" s="15">
        <v>2423.203</v>
      </c>
      <c r="F23" s="15">
        <v>2469.0619999999999</v>
      </c>
      <c r="G23" s="100">
        <v>2525.651884109307</v>
      </c>
      <c r="H23" s="100">
        <v>2623.3321334049492</v>
      </c>
      <c r="I23" s="100">
        <v>2742.340389890026</v>
      </c>
      <c r="J23" s="100">
        <v>2849.9586055743553</v>
      </c>
      <c r="K23" s="100">
        <v>2968.1380596198665</v>
      </c>
      <c r="L23" s="100">
        <v>3081.7757392966973</v>
      </c>
      <c r="M23" s="121"/>
      <c r="N23" s="121"/>
      <c r="O23" s="121"/>
      <c r="P23" s="121"/>
      <c r="Q23" s="121"/>
      <c r="R23" s="121"/>
      <c r="S23" s="121"/>
    </row>
    <row r="24" spans="1:19">
      <c r="A24" s="9" t="s">
        <v>20</v>
      </c>
      <c r="B24" s="17">
        <v>279.60000000000002</v>
      </c>
      <c r="C24" s="17">
        <v>300.39999999999998</v>
      </c>
      <c r="D24" s="17">
        <v>308.89999999999998</v>
      </c>
      <c r="E24" s="17">
        <v>330.81700000000001</v>
      </c>
      <c r="F24" s="17">
        <v>332.22300000000001</v>
      </c>
      <c r="G24" s="96">
        <v>336.11100982157694</v>
      </c>
      <c r="H24" s="96">
        <v>345.56138478372674</v>
      </c>
      <c r="I24" s="96">
        <v>356.73026537799444</v>
      </c>
      <c r="J24" s="96">
        <v>366.50838617719995</v>
      </c>
      <c r="K24" s="96">
        <v>375.08970239447223</v>
      </c>
      <c r="L24" s="96">
        <v>383.99289881445645</v>
      </c>
      <c r="M24" s="120"/>
      <c r="O24" s="120"/>
      <c r="P24" s="120"/>
      <c r="Q24" s="120"/>
      <c r="R24" s="120"/>
      <c r="S24" s="120"/>
    </row>
    <row r="25" spans="1:19">
      <c r="A25" s="9" t="s">
        <v>21</v>
      </c>
      <c r="B25" s="17">
        <v>302.60000000000002</v>
      </c>
      <c r="C25" s="17">
        <v>300.3</v>
      </c>
      <c r="D25" s="17">
        <v>278.8</v>
      </c>
      <c r="E25" s="17">
        <v>283.73599999999999</v>
      </c>
      <c r="F25" s="17">
        <v>283.84100000000001</v>
      </c>
      <c r="G25" s="96">
        <v>287.84263440008789</v>
      </c>
      <c r="H25" s="96">
        <v>296.09791459351646</v>
      </c>
      <c r="I25" s="96">
        <v>306.0712621282201</v>
      </c>
      <c r="J25" s="96">
        <v>314.72564505938237</v>
      </c>
      <c r="K25" s="96">
        <v>323.93073207287415</v>
      </c>
      <c r="L25" s="96">
        <v>330.97887034256865</v>
      </c>
      <c r="M25" s="120"/>
      <c r="O25" s="120"/>
      <c r="P25" s="120"/>
      <c r="Q25" s="120"/>
      <c r="R25" s="120"/>
      <c r="S25" s="120"/>
    </row>
    <row r="26" spans="1:19">
      <c r="A26" s="9" t="s">
        <v>22</v>
      </c>
      <c r="B26" s="17">
        <v>207.5</v>
      </c>
      <c r="C26" s="17">
        <v>207.9</v>
      </c>
      <c r="D26" s="17">
        <v>208.7</v>
      </c>
      <c r="E26" s="17">
        <v>230.54599999999999</v>
      </c>
      <c r="F26" s="17">
        <v>229.24</v>
      </c>
      <c r="G26" s="96">
        <v>238.23931856600981</v>
      </c>
      <c r="H26" s="96">
        <v>251.68646335863841</v>
      </c>
      <c r="I26" s="96">
        <v>267.90299131492316</v>
      </c>
      <c r="J26" s="96">
        <v>283.84889678397832</v>
      </c>
      <c r="K26" s="96">
        <v>303.31061626355194</v>
      </c>
      <c r="L26" s="96">
        <v>318.29262632714722</v>
      </c>
      <c r="M26" s="120"/>
      <c r="O26" s="120"/>
      <c r="P26" s="120"/>
      <c r="Q26" s="120"/>
      <c r="R26" s="120"/>
      <c r="S26" s="120"/>
    </row>
    <row r="27" spans="1:19">
      <c r="A27" s="9" t="s">
        <v>23</v>
      </c>
      <c r="B27" s="17">
        <v>21.1</v>
      </c>
      <c r="C27" s="17">
        <v>28.5</v>
      </c>
      <c r="D27" s="17">
        <v>37.9</v>
      </c>
      <c r="E27" s="17">
        <v>43.677999999999997</v>
      </c>
      <c r="F27" s="17">
        <v>46.140999999999998</v>
      </c>
      <c r="G27" s="96">
        <v>46.915005605255942</v>
      </c>
      <c r="H27" s="96">
        <v>48.181614593584307</v>
      </c>
      <c r="I27" s="96">
        <v>50.956931669930803</v>
      </c>
      <c r="J27" s="96">
        <v>52.279772747318624</v>
      </c>
      <c r="K27" s="96">
        <v>54.030382437456083</v>
      </c>
      <c r="L27" s="96">
        <v>57.119396679369331</v>
      </c>
      <c r="M27" s="120"/>
      <c r="O27" s="120"/>
      <c r="P27" s="120"/>
      <c r="Q27" s="120"/>
      <c r="R27" s="120"/>
      <c r="S27" s="120"/>
    </row>
    <row r="28" spans="1:19">
      <c r="A28" s="9" t="s">
        <v>24</v>
      </c>
      <c r="B28" s="17">
        <v>93.5</v>
      </c>
      <c r="C28" s="17">
        <v>105.8</v>
      </c>
      <c r="D28" s="17">
        <v>116.8</v>
      </c>
      <c r="E28" s="17">
        <v>125.807</v>
      </c>
      <c r="F28" s="17">
        <v>127.125</v>
      </c>
      <c r="G28" s="96">
        <v>128.2821995816476</v>
      </c>
      <c r="H28" s="96">
        <v>131.61087057431095</v>
      </c>
      <c r="I28" s="96">
        <v>135.93351412371237</v>
      </c>
      <c r="J28" s="96">
        <v>137.54525107946662</v>
      </c>
      <c r="K28" s="96">
        <v>141.36414245978554</v>
      </c>
      <c r="L28" s="96">
        <v>141.88073628077709</v>
      </c>
      <c r="M28" s="120"/>
      <c r="O28" s="120"/>
      <c r="P28" s="120"/>
      <c r="Q28" s="120"/>
      <c r="R28" s="120"/>
      <c r="S28" s="120"/>
    </row>
    <row r="29" spans="1:19">
      <c r="A29" s="9" t="s">
        <v>25</v>
      </c>
      <c r="B29" s="17">
        <v>168.1</v>
      </c>
      <c r="C29" s="17">
        <v>196.7</v>
      </c>
      <c r="D29" s="17">
        <v>238.8</v>
      </c>
      <c r="E29" s="17">
        <v>265.815</v>
      </c>
      <c r="F29" s="17">
        <v>267.85399999999998</v>
      </c>
      <c r="G29" s="96">
        <v>277.20157705898595</v>
      </c>
      <c r="H29" s="96">
        <v>292.11827273698918</v>
      </c>
      <c r="I29" s="96">
        <v>310.40185613091234</v>
      </c>
      <c r="J29" s="96">
        <v>327.90663233365547</v>
      </c>
      <c r="K29" s="96">
        <v>347.70967909765557</v>
      </c>
      <c r="L29" s="96">
        <v>367.11866405341777</v>
      </c>
      <c r="M29" s="120"/>
      <c r="O29" s="120"/>
      <c r="P29" s="120"/>
      <c r="Q29" s="120"/>
      <c r="R29" s="120"/>
      <c r="S29" s="120"/>
    </row>
    <row r="30" spans="1:19">
      <c r="A30" s="9" t="s">
        <v>26</v>
      </c>
      <c r="B30" s="17">
        <v>135.19999999999999</v>
      </c>
      <c r="C30" s="17">
        <v>170.1</v>
      </c>
      <c r="D30" s="17">
        <v>197.6</v>
      </c>
      <c r="E30" s="17">
        <v>224.23599999999999</v>
      </c>
      <c r="F30" s="17">
        <v>230.89599999999999</v>
      </c>
      <c r="G30" s="96">
        <v>233.93583420144506</v>
      </c>
      <c r="H30" s="96">
        <v>238.99700316908181</v>
      </c>
      <c r="I30" s="96">
        <v>244.41466490174028</v>
      </c>
      <c r="J30" s="96">
        <v>249.60312559269161</v>
      </c>
      <c r="K30" s="96">
        <v>256.77602924210538</v>
      </c>
      <c r="L30" s="96">
        <v>259.16221205187452</v>
      </c>
      <c r="M30" s="120"/>
      <c r="O30" s="120"/>
      <c r="P30" s="120"/>
      <c r="Q30" s="120"/>
      <c r="R30" s="120"/>
      <c r="S30" s="120"/>
    </row>
    <row r="31" spans="1:19">
      <c r="A31" s="9" t="s">
        <v>27</v>
      </c>
      <c r="B31" s="17">
        <v>109.8</v>
      </c>
      <c r="C31" s="17">
        <v>131.80000000000001</v>
      </c>
      <c r="D31" s="17">
        <v>148.80000000000001</v>
      </c>
      <c r="E31" s="17">
        <v>169.71100000000001</v>
      </c>
      <c r="F31" s="17">
        <v>172.614</v>
      </c>
      <c r="G31" s="96">
        <v>175.21152872143415</v>
      </c>
      <c r="H31" s="96">
        <v>180.37277284157446</v>
      </c>
      <c r="I31" s="96">
        <v>186.34051000823837</v>
      </c>
      <c r="J31" s="96">
        <v>190.91304612285805</v>
      </c>
      <c r="K31" s="96">
        <v>194.30457422805657</v>
      </c>
      <c r="L31" s="96">
        <v>200.88772998752245</v>
      </c>
      <c r="M31" s="120"/>
      <c r="O31" s="120"/>
      <c r="P31" s="120"/>
      <c r="Q31" s="120"/>
      <c r="R31" s="120"/>
      <c r="S31" s="120"/>
    </row>
    <row r="32" spans="1:19">
      <c r="A32" s="9" t="s">
        <v>28</v>
      </c>
      <c r="B32" s="17">
        <v>68.400000000000006</v>
      </c>
      <c r="C32" s="17">
        <v>128.30000000000001</v>
      </c>
      <c r="D32" s="17">
        <v>168.1</v>
      </c>
      <c r="E32" s="17">
        <v>200.40199999999999</v>
      </c>
      <c r="F32" s="17">
        <v>221.08500000000001</v>
      </c>
      <c r="G32" s="96">
        <v>230.72494436447442</v>
      </c>
      <c r="H32" s="96">
        <v>245.50029767205839</v>
      </c>
      <c r="I32" s="96">
        <v>263.50153796698856</v>
      </c>
      <c r="J32" s="96">
        <v>280.67491713486828</v>
      </c>
      <c r="K32" s="96">
        <v>298.89199981801511</v>
      </c>
      <c r="L32" s="96">
        <v>322.01207166092865</v>
      </c>
      <c r="M32" s="120"/>
      <c r="O32" s="120"/>
      <c r="P32" s="120"/>
      <c r="Q32" s="120"/>
      <c r="R32" s="120"/>
      <c r="S32" s="120"/>
    </row>
    <row r="33" spans="1:19">
      <c r="A33" s="9" t="s">
        <v>29</v>
      </c>
      <c r="B33" s="17">
        <v>147.19999999999999</v>
      </c>
      <c r="C33" s="17">
        <v>153.5</v>
      </c>
      <c r="D33" s="17">
        <v>155.30000000000001</v>
      </c>
      <c r="E33" s="17">
        <v>163.85599999999999</v>
      </c>
      <c r="F33" s="17">
        <v>163.56700000000001</v>
      </c>
      <c r="G33" s="96">
        <v>167.16202672524423</v>
      </c>
      <c r="H33" s="96">
        <v>173.5205327716987</v>
      </c>
      <c r="I33" s="96">
        <v>181.53118724194488</v>
      </c>
      <c r="J33" s="96">
        <v>189.04033675031332</v>
      </c>
      <c r="K33" s="96">
        <v>196.97881339397892</v>
      </c>
      <c r="L33" s="96">
        <v>201.63649684053931</v>
      </c>
      <c r="M33" s="120"/>
      <c r="O33" s="120"/>
      <c r="P33" s="120"/>
      <c r="Q33" s="120"/>
      <c r="R33" s="120"/>
      <c r="S33" s="120"/>
    </row>
    <row r="34" spans="1:19">
      <c r="A34" s="9" t="s">
        <v>30</v>
      </c>
      <c r="B34" s="17">
        <v>57</v>
      </c>
      <c r="C34" s="17">
        <v>67.400000000000006</v>
      </c>
      <c r="D34" s="17">
        <v>88.3</v>
      </c>
      <c r="E34" s="17">
        <v>108.98399999999999</v>
      </c>
      <c r="F34" s="17">
        <v>113.56100000000001</v>
      </c>
      <c r="G34" s="96">
        <v>116.40498224885619</v>
      </c>
      <c r="H34" s="96">
        <v>120.40938087519095</v>
      </c>
      <c r="I34" s="96">
        <v>125.06847625302377</v>
      </c>
      <c r="J34" s="96">
        <v>130.88934027158302</v>
      </c>
      <c r="K34" s="96">
        <v>136.35228349945643</v>
      </c>
      <c r="L34" s="96">
        <v>146.19182109747987</v>
      </c>
      <c r="M34" s="120"/>
      <c r="O34" s="120"/>
      <c r="P34" s="120"/>
      <c r="Q34" s="120"/>
      <c r="R34" s="120"/>
      <c r="S34" s="120"/>
    </row>
    <row r="35" spans="1:19">
      <c r="A35" s="9" t="s">
        <v>31</v>
      </c>
      <c r="B35" s="17">
        <v>22.8</v>
      </c>
      <c r="C35" s="17">
        <v>37.200000000000003</v>
      </c>
      <c r="D35" s="17">
        <v>44.5</v>
      </c>
      <c r="E35" s="17">
        <v>50.831000000000003</v>
      </c>
      <c r="F35" s="17">
        <v>55.173000000000002</v>
      </c>
      <c r="G35" s="96">
        <v>58.161409651176207</v>
      </c>
      <c r="H35" s="96">
        <v>62.346739502052536</v>
      </c>
      <c r="I35" s="96">
        <v>66.902458949835449</v>
      </c>
      <c r="J35" s="96">
        <v>70.648592767739302</v>
      </c>
      <c r="K35" s="96">
        <v>74.429804021060576</v>
      </c>
      <c r="L35" s="96">
        <v>78.959722227797556</v>
      </c>
      <c r="M35" s="120"/>
      <c r="O35" s="120"/>
      <c r="P35" s="120"/>
      <c r="Q35" s="120"/>
      <c r="R35" s="120"/>
      <c r="S35" s="120"/>
    </row>
    <row r="36" spans="1:19">
      <c r="A36" s="9" t="s">
        <v>32</v>
      </c>
      <c r="B36" s="17">
        <v>171.6</v>
      </c>
      <c r="C36" s="17">
        <v>178</v>
      </c>
      <c r="D36" s="17">
        <v>180.1</v>
      </c>
      <c r="E36" s="17">
        <v>186.124</v>
      </c>
      <c r="F36" s="17">
        <v>182.47800000000001</v>
      </c>
      <c r="G36" s="96">
        <v>185.03499149965575</v>
      </c>
      <c r="H36" s="96">
        <v>191.05785741431885</v>
      </c>
      <c r="I36" s="96">
        <v>198.80159466632017</v>
      </c>
      <c r="J36" s="96">
        <v>205.73427237785236</v>
      </c>
      <c r="K36" s="96">
        <v>213.10548905013462</v>
      </c>
      <c r="L36" s="96">
        <v>218.34416040554132</v>
      </c>
      <c r="M36" s="120"/>
      <c r="O36" s="120"/>
      <c r="P36" s="120"/>
      <c r="Q36" s="120"/>
      <c r="R36" s="120"/>
      <c r="S36" s="120"/>
    </row>
    <row r="37" spans="1:19">
      <c r="A37" s="9" t="s">
        <v>33</v>
      </c>
      <c r="B37" s="17">
        <v>23.3</v>
      </c>
      <c r="C37" s="17">
        <v>29.4</v>
      </c>
      <c r="D37" s="17">
        <v>34</v>
      </c>
      <c r="E37" s="17">
        <v>38.659999999999997</v>
      </c>
      <c r="F37" s="17">
        <v>43.264000000000003</v>
      </c>
      <c r="G37" s="96">
        <v>44.424421663457039</v>
      </c>
      <c r="H37" s="96">
        <v>45.871028518207886</v>
      </c>
      <c r="I37" s="96">
        <v>47.783139156241475</v>
      </c>
      <c r="J37" s="96">
        <v>49.640390375448078</v>
      </c>
      <c r="K37" s="96">
        <v>51.863811641263659</v>
      </c>
      <c r="L37" s="96">
        <v>55.198332527276939</v>
      </c>
      <c r="M37" s="120"/>
      <c r="O37" s="120"/>
      <c r="P37" s="120"/>
      <c r="Q37" s="120"/>
      <c r="R37" s="120"/>
      <c r="S37" s="120"/>
    </row>
    <row r="38" spans="1:19">
      <c r="A38" s="11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</row>
    <row r="39" spans="1:19">
      <c r="A39" s="3" t="s">
        <v>34</v>
      </c>
      <c r="B39" s="15">
        <v>521.1</v>
      </c>
      <c r="C39" s="15">
        <v>607.79999999999995</v>
      </c>
      <c r="D39" s="15">
        <v>676.1</v>
      </c>
      <c r="E39" s="15">
        <v>714.82299999999998</v>
      </c>
      <c r="F39" s="15">
        <v>723.12099999999998</v>
      </c>
      <c r="G39" s="94">
        <f>'[1]NJ &amp; CT'!$CC$27*0.001</f>
        <v>740.82212677638984</v>
      </c>
      <c r="H39" s="94">
        <f>'[1]NJ &amp; CT'!$CH$27*0.001</f>
        <v>762.17395292490869</v>
      </c>
      <c r="I39" s="94">
        <f>'[1]NJ &amp; CT'!$CM$27*0.001</f>
        <v>786.9087620532423</v>
      </c>
      <c r="J39" s="94">
        <f>'[1]NJ &amp; CT'!$CR$27*0.001</f>
        <v>809.91080324198629</v>
      </c>
      <c r="K39" s="94">
        <f>'[1]NJ &amp; CT'!$CW$27*0.001</f>
        <v>839.07507824433185</v>
      </c>
      <c r="L39" s="94">
        <f>'[1]NJ &amp; CT'!$DB$27*0.001</f>
        <v>872.83378259825872</v>
      </c>
    </row>
    <row r="40" spans="1:19">
      <c r="A40" s="9" t="s">
        <v>35</v>
      </c>
      <c r="B40" s="17">
        <v>243.8</v>
      </c>
      <c r="C40" s="17">
        <v>280.60000000000002</v>
      </c>
      <c r="D40" s="17">
        <v>305</v>
      </c>
      <c r="E40" s="17">
        <v>324.23200000000003</v>
      </c>
      <c r="F40" s="17">
        <v>324.73500000000001</v>
      </c>
      <c r="G40" s="96">
        <v>334.81990343219383</v>
      </c>
      <c r="H40" s="96">
        <v>345.44033619462004</v>
      </c>
      <c r="I40" s="96">
        <v>355.07934557712366</v>
      </c>
      <c r="J40" s="96">
        <v>364.31236264622373</v>
      </c>
      <c r="K40" s="96">
        <v>376.77170988461745</v>
      </c>
      <c r="L40" s="96">
        <v>391.27423788321414</v>
      </c>
    </row>
    <row r="41" spans="1:19">
      <c r="A41" s="9" t="s">
        <v>36</v>
      </c>
      <c r="B41" s="17">
        <v>45.5</v>
      </c>
      <c r="C41" s="17">
        <v>55.7</v>
      </c>
      <c r="D41" s="17">
        <v>66.3</v>
      </c>
      <c r="E41" s="17">
        <v>71.551000000000002</v>
      </c>
      <c r="F41" s="17">
        <v>73.84</v>
      </c>
      <c r="G41" s="96">
        <v>78.367304469530012</v>
      </c>
      <c r="H41" s="96">
        <v>82.381948984810208</v>
      </c>
      <c r="I41" s="96">
        <v>89.026376670641611</v>
      </c>
      <c r="J41" s="96">
        <v>94.468098998740373</v>
      </c>
      <c r="K41" s="96">
        <v>98.371275144229031</v>
      </c>
      <c r="L41" s="96">
        <v>102.85481528996671</v>
      </c>
    </row>
    <row r="42" spans="1:19">
      <c r="A42" s="9" t="s">
        <v>37</v>
      </c>
      <c r="B42" s="17">
        <v>231.8</v>
      </c>
      <c r="C42" s="17">
        <v>271.5</v>
      </c>
      <c r="D42" s="17">
        <v>304.7</v>
      </c>
      <c r="E42" s="17">
        <v>319.04000000000002</v>
      </c>
      <c r="F42" s="17">
        <v>324.54599999999999</v>
      </c>
      <c r="G42" s="96">
        <v>327.6178733603619</v>
      </c>
      <c r="H42" s="96">
        <v>334.42379508335591</v>
      </c>
      <c r="I42" s="96">
        <v>342.83444326701533</v>
      </c>
      <c r="J42" s="96">
        <v>351.13755639643557</v>
      </c>
      <c r="K42" s="96">
        <v>363.91752799884478</v>
      </c>
      <c r="L42" s="96">
        <v>378.65555504975663</v>
      </c>
    </row>
    <row r="43" spans="1:19">
      <c r="A43" s="11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</row>
    <row r="44" spans="1:19">
      <c r="A44" s="3" t="s">
        <v>38</v>
      </c>
      <c r="B44" s="15">
        <v>6409.7</v>
      </c>
      <c r="C44" s="15">
        <v>6894.3</v>
      </c>
      <c r="D44" s="15">
        <v>7267.5</v>
      </c>
      <c r="E44" s="15">
        <v>7848.3040000000001</v>
      </c>
      <c r="F44" s="15">
        <v>7923.7250000000004</v>
      </c>
      <c r="G44" s="94">
        <f t="shared" ref="G44:L44" si="3">SUM(G39+G23+G14+G10+G3)</f>
        <v>8075.1226024252537</v>
      </c>
      <c r="H44" s="94">
        <f t="shared" si="3"/>
        <v>8271.1034930280439</v>
      </c>
      <c r="I44" s="94">
        <f t="shared" si="3"/>
        <v>8575.5227621551367</v>
      </c>
      <c r="J44" s="94">
        <f t="shared" si="3"/>
        <v>8868.9778072486661</v>
      </c>
      <c r="K44" s="94">
        <f t="shared" si="3"/>
        <v>9221.320069909114</v>
      </c>
      <c r="L44" s="94">
        <f t="shared" si="3"/>
        <v>9555.5295922726909</v>
      </c>
    </row>
    <row r="45" spans="1:19">
      <c r="A45" s="42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</row>
    <row r="46" spans="1:19">
      <c r="A46" s="42"/>
      <c r="B46" s="59"/>
      <c r="C46" s="59"/>
      <c r="D46" s="59"/>
      <c r="E46" s="59"/>
      <c r="F46" s="52"/>
      <c r="G46" s="63"/>
      <c r="H46" s="63"/>
      <c r="I46" s="63"/>
      <c r="J46" s="63"/>
      <c r="K46" s="63"/>
      <c r="L46" s="63"/>
    </row>
    <row r="47" spans="1:19">
      <c r="A47" s="42"/>
      <c r="B47" s="59"/>
      <c r="C47" s="59"/>
      <c r="D47" s="59"/>
      <c r="E47" s="59"/>
      <c r="F47" s="52"/>
      <c r="G47" s="63"/>
      <c r="H47" s="63"/>
      <c r="I47" s="63"/>
      <c r="J47" s="63"/>
      <c r="K47" s="63"/>
      <c r="L47" s="63"/>
    </row>
    <row r="49" spans="1:12">
      <c r="A49" s="1" t="s">
        <v>51</v>
      </c>
      <c r="B49" s="148" t="s">
        <v>66</v>
      </c>
      <c r="C49" s="148"/>
      <c r="D49" s="148"/>
      <c r="E49" s="148"/>
      <c r="F49" s="148"/>
      <c r="G49" s="148"/>
      <c r="H49" s="148"/>
      <c r="I49" s="148"/>
      <c r="J49" s="148"/>
      <c r="K49" s="148"/>
      <c r="L49" s="148"/>
    </row>
    <row r="50" spans="1:12">
      <c r="A50" s="7" t="s">
        <v>1</v>
      </c>
      <c r="B50" s="6" t="s">
        <v>53</v>
      </c>
      <c r="C50" s="6" t="s">
        <v>54</v>
      </c>
      <c r="D50" s="2" t="s">
        <v>55</v>
      </c>
      <c r="E50" s="2" t="s">
        <v>56</v>
      </c>
      <c r="F50" s="2" t="s">
        <v>57</v>
      </c>
      <c r="G50" s="2" t="s">
        <v>58</v>
      </c>
      <c r="H50" s="2" t="s">
        <v>59</v>
      </c>
      <c r="I50" s="2" t="s">
        <v>60</v>
      </c>
      <c r="J50" s="2" t="s">
        <v>82</v>
      </c>
      <c r="K50" s="2" t="s">
        <v>61</v>
      </c>
      <c r="L50" s="2" t="s">
        <v>62</v>
      </c>
    </row>
    <row r="51" spans="1:12">
      <c r="A51" s="3" t="s">
        <v>2</v>
      </c>
      <c r="B51" s="15">
        <f>C3-B3</f>
        <v>-48.400000000000091</v>
      </c>
      <c r="C51" s="15">
        <f t="shared" ref="C51:K51" si="4">D3-C3</f>
        <v>30.900000000000091</v>
      </c>
      <c r="D51" s="15">
        <f t="shared" si="4"/>
        <v>202.1880000000001</v>
      </c>
      <c r="E51" s="15">
        <f>F3-E3</f>
        <v>4.6079999999997199</v>
      </c>
      <c r="F51" s="15">
        <f>G3-F3</f>
        <v>32.929085091507204</v>
      </c>
      <c r="G51" s="15">
        <f t="shared" si="4"/>
        <v>15.537722646830389</v>
      </c>
      <c r="H51" s="15">
        <f t="shared" si="4"/>
        <v>112.44294394705003</v>
      </c>
      <c r="I51" s="15">
        <f t="shared" si="4"/>
        <v>102.29172476845451</v>
      </c>
      <c r="J51" s="15">
        <f t="shared" si="4"/>
        <v>135.74736492404554</v>
      </c>
      <c r="K51" s="15">
        <f t="shared" si="4"/>
        <v>135.93691205930145</v>
      </c>
      <c r="L51" s="15">
        <f>L3-F3</f>
        <v>534.88575343718912</v>
      </c>
    </row>
    <row r="52" spans="1:12">
      <c r="A52" s="9" t="s">
        <v>3</v>
      </c>
      <c r="B52" s="17">
        <f t="shared" ref="B52:K67" si="5">C4-B4</f>
        <v>-67.899999999999977</v>
      </c>
      <c r="C52" s="17">
        <f t="shared" si="5"/>
        <v>-5.1999999999999886</v>
      </c>
      <c r="D52" s="17">
        <f t="shared" si="5"/>
        <v>39.111999999999966</v>
      </c>
      <c r="E52" s="17">
        <f t="shared" si="5"/>
        <v>4.9979999999999905</v>
      </c>
      <c r="F52" s="17">
        <f t="shared" si="5"/>
        <v>6.4600526644007346</v>
      </c>
      <c r="G52" s="17">
        <f t="shared" si="5"/>
        <v>7.32478670063864</v>
      </c>
      <c r="H52" s="17">
        <f t="shared" si="5"/>
        <v>21.832446791330653</v>
      </c>
      <c r="I52" s="17">
        <f t="shared" si="5"/>
        <v>17.082324268364403</v>
      </c>
      <c r="J52" s="17">
        <f t="shared" si="5"/>
        <v>23.914310428476142</v>
      </c>
      <c r="K52" s="17">
        <f t="shared" si="5"/>
        <v>17.619635215601079</v>
      </c>
      <c r="L52" s="17">
        <f t="shared" ref="L52:L92" si="6">L4-F4</f>
        <v>94.233556068811652</v>
      </c>
    </row>
    <row r="53" spans="1:12">
      <c r="A53" s="9" t="s">
        <v>4</v>
      </c>
      <c r="B53" s="17">
        <f t="shared" si="5"/>
        <v>-47.800000000000068</v>
      </c>
      <c r="C53" s="17">
        <f t="shared" si="5"/>
        <v>-9.9999999999909051E-2</v>
      </c>
      <c r="D53" s="17">
        <f t="shared" si="5"/>
        <v>52.52699999999993</v>
      </c>
      <c r="E53" s="17">
        <f t="shared" si="5"/>
        <v>1.4390000000000782</v>
      </c>
      <c r="F53" s="17">
        <f t="shared" si="5"/>
        <v>10.87773654996181</v>
      </c>
      <c r="G53" s="17">
        <f t="shared" si="5"/>
        <v>11.592029511771784</v>
      </c>
      <c r="H53" s="17">
        <f t="shared" si="5"/>
        <v>39.993478700197556</v>
      </c>
      <c r="I53" s="17">
        <f t="shared" si="5"/>
        <v>35.623948946843484</v>
      </c>
      <c r="J53" s="17">
        <f t="shared" si="5"/>
        <v>41.030486019120417</v>
      </c>
      <c r="K53" s="17">
        <f t="shared" si="5"/>
        <v>25.90381665576092</v>
      </c>
      <c r="L53" s="17">
        <f t="shared" si="6"/>
        <v>165.02149638365597</v>
      </c>
    </row>
    <row r="54" spans="1:12">
      <c r="A54" s="9" t="s">
        <v>5</v>
      </c>
      <c r="B54" s="17">
        <f t="shared" si="5"/>
        <v>17.200000000000045</v>
      </c>
      <c r="C54" s="17">
        <f t="shared" si="5"/>
        <v>11.899999999999977</v>
      </c>
      <c r="D54" s="17">
        <f t="shared" si="5"/>
        <v>22.244000000000028</v>
      </c>
      <c r="E54" s="17">
        <f t="shared" si="5"/>
        <v>-7.2050000000000409</v>
      </c>
      <c r="F54" s="17">
        <f t="shared" si="5"/>
        <v>14.49067334143308</v>
      </c>
      <c r="G54" s="17">
        <f t="shared" si="5"/>
        <v>-4.6747683275440295</v>
      </c>
      <c r="H54" s="17">
        <f t="shared" si="5"/>
        <v>17.733287259133476</v>
      </c>
      <c r="I54" s="17">
        <f t="shared" si="5"/>
        <v>20.823676107464053</v>
      </c>
      <c r="J54" s="17">
        <f t="shared" si="5"/>
        <v>26.201785214115262</v>
      </c>
      <c r="K54" s="17">
        <f t="shared" si="5"/>
        <v>36.600949579104736</v>
      </c>
      <c r="L54" s="17">
        <f t="shared" si="6"/>
        <v>111.17560317370658</v>
      </c>
    </row>
    <row r="55" spans="1:12">
      <c r="A55" s="9" t="s">
        <v>6</v>
      </c>
      <c r="B55" s="17">
        <f t="shared" si="5"/>
        <v>21.799999999999955</v>
      </c>
      <c r="C55" s="17">
        <f t="shared" si="5"/>
        <v>8.2000000000000455</v>
      </c>
      <c r="D55" s="17">
        <f t="shared" si="5"/>
        <v>62.563999999999965</v>
      </c>
      <c r="E55" s="17">
        <f t="shared" si="5"/>
        <v>-0.14099999999996271</v>
      </c>
      <c r="F55" s="17">
        <f t="shared" si="5"/>
        <v>-2.0979825221179453</v>
      </c>
      <c r="G55" s="17">
        <f t="shared" si="5"/>
        <v>-2.501957067763442</v>
      </c>
      <c r="H55" s="17">
        <f t="shared" si="5"/>
        <v>22.646722977964259</v>
      </c>
      <c r="I55" s="17">
        <f t="shared" si="5"/>
        <v>21.00574848542351</v>
      </c>
      <c r="J55" s="17">
        <f t="shared" si="5"/>
        <v>38.655415838302588</v>
      </c>
      <c r="K55" s="17">
        <f t="shared" si="5"/>
        <v>51.310271103599007</v>
      </c>
      <c r="L55" s="17">
        <f t="shared" si="6"/>
        <v>129.01821881540798</v>
      </c>
    </row>
    <row r="56" spans="1:12">
      <c r="A56" s="9" t="s">
        <v>7</v>
      </c>
      <c r="B56" s="17">
        <f t="shared" si="5"/>
        <v>28.399999999999991</v>
      </c>
      <c r="C56" s="17">
        <f t="shared" si="5"/>
        <v>15.900000000000006</v>
      </c>
      <c r="D56" s="17">
        <f t="shared" si="5"/>
        <v>25.841000000000008</v>
      </c>
      <c r="E56" s="17">
        <f t="shared" si="5"/>
        <v>5.5169999999999959</v>
      </c>
      <c r="F56" s="17">
        <f t="shared" si="5"/>
        <v>3.1986050578290133</v>
      </c>
      <c r="G56" s="17">
        <f t="shared" si="5"/>
        <v>3.797631829727834</v>
      </c>
      <c r="H56" s="17">
        <f t="shared" si="5"/>
        <v>10.237008218423995</v>
      </c>
      <c r="I56" s="17">
        <f t="shared" si="5"/>
        <v>7.7560269603588949</v>
      </c>
      <c r="J56" s="17">
        <f t="shared" si="5"/>
        <v>5.9453674240315593</v>
      </c>
      <c r="K56" s="17">
        <f t="shared" si="5"/>
        <v>4.5022395052359343</v>
      </c>
      <c r="L56" s="17">
        <f t="shared" si="6"/>
        <v>35.436878995607231</v>
      </c>
    </row>
    <row r="57" spans="1:12">
      <c r="A57" s="11"/>
      <c r="B57" s="87"/>
      <c r="C57" s="87"/>
      <c r="D57" s="87"/>
      <c r="E57" s="88"/>
      <c r="F57" s="87"/>
      <c r="G57" s="87"/>
      <c r="H57" s="87"/>
      <c r="I57" s="87"/>
      <c r="J57" s="87"/>
      <c r="K57" s="87"/>
      <c r="L57" s="16"/>
    </row>
    <row r="58" spans="1:12">
      <c r="A58" s="3" t="s">
        <v>8</v>
      </c>
      <c r="B58" s="15">
        <f t="shared" si="5"/>
        <v>112.5</v>
      </c>
      <c r="C58" s="15">
        <f t="shared" si="5"/>
        <v>47.100000000000023</v>
      </c>
      <c r="D58" s="15">
        <f t="shared" si="5"/>
        <v>60.48599999999999</v>
      </c>
      <c r="E58" s="15">
        <f t="shared" si="5"/>
        <v>4.5349999999999682</v>
      </c>
      <c r="F58" s="15">
        <f t="shared" si="5"/>
        <v>23.505130574330792</v>
      </c>
      <c r="G58" s="15">
        <f t="shared" si="5"/>
        <v>17.65842791681041</v>
      </c>
      <c r="H58" s="15">
        <f t="shared" si="5"/>
        <v>15.913102808057829</v>
      </c>
      <c r="I58" s="15">
        <f t="shared" si="5"/>
        <v>19.382506406901484</v>
      </c>
      <c r="J58" s="15">
        <f t="shared" si="5"/>
        <v>26.669279321306931</v>
      </c>
      <c r="K58" s="15">
        <f t="shared" si="5"/>
        <v>13.921701865565865</v>
      </c>
      <c r="L58" s="15">
        <f t="shared" si="6"/>
        <v>117.05014889297331</v>
      </c>
    </row>
    <row r="59" spans="1:12">
      <c r="A59" s="9" t="s">
        <v>9</v>
      </c>
      <c r="B59" s="17">
        <f t="shared" si="5"/>
        <v>22.399999999999977</v>
      </c>
      <c r="C59" s="17">
        <f t="shared" si="5"/>
        <v>8.1000000000000227</v>
      </c>
      <c r="D59" s="17">
        <f t="shared" si="5"/>
        <v>15.887</v>
      </c>
      <c r="E59" s="17">
        <f t="shared" si="5"/>
        <v>-10.238999999999976</v>
      </c>
      <c r="F59" s="17">
        <f t="shared" si="5"/>
        <v>4.4469577435031056</v>
      </c>
      <c r="G59" s="17">
        <f t="shared" si="5"/>
        <v>2.5107875465805591</v>
      </c>
      <c r="H59" s="17">
        <f t="shared" si="5"/>
        <v>0.40550008197340048</v>
      </c>
      <c r="I59" s="17">
        <f t="shared" si="5"/>
        <v>8.8386722343427095</v>
      </c>
      <c r="J59" s="17">
        <f t="shared" si="5"/>
        <v>9.6077232782224655</v>
      </c>
      <c r="K59" s="17">
        <f t="shared" si="5"/>
        <v>1.6762121955843554</v>
      </c>
      <c r="L59" s="17">
        <f t="shared" si="6"/>
        <v>27.485853080206596</v>
      </c>
    </row>
    <row r="60" spans="1:12">
      <c r="A60" s="9" t="s">
        <v>10</v>
      </c>
      <c r="B60" s="17">
        <f t="shared" si="5"/>
        <v>90.099999999999966</v>
      </c>
      <c r="C60" s="17">
        <f t="shared" si="5"/>
        <v>39</v>
      </c>
      <c r="D60" s="17">
        <f t="shared" si="5"/>
        <v>44.59899999999999</v>
      </c>
      <c r="E60" s="17">
        <f t="shared" si="5"/>
        <v>14.774000000000001</v>
      </c>
      <c r="F60" s="17">
        <f t="shared" si="5"/>
        <v>19.058172830827687</v>
      </c>
      <c r="G60" s="17">
        <f t="shared" si="5"/>
        <v>15.147640370229794</v>
      </c>
      <c r="H60" s="17">
        <f t="shared" si="5"/>
        <v>15.507602726084542</v>
      </c>
      <c r="I60" s="17">
        <f t="shared" si="5"/>
        <v>10.543834172558718</v>
      </c>
      <c r="J60" s="17">
        <f t="shared" si="5"/>
        <v>17.061556043084465</v>
      </c>
      <c r="K60" s="17">
        <f t="shared" si="5"/>
        <v>12.245489669981453</v>
      </c>
      <c r="L60" s="17">
        <f t="shared" si="6"/>
        <v>89.564295812766659</v>
      </c>
    </row>
    <row r="61" spans="1:12">
      <c r="A61" s="11"/>
      <c r="B61" s="87"/>
      <c r="C61" s="87"/>
      <c r="D61" s="87"/>
      <c r="E61" s="88"/>
      <c r="F61" s="87"/>
      <c r="G61" s="87"/>
      <c r="H61" s="87"/>
      <c r="I61" s="87"/>
      <c r="J61" s="87"/>
      <c r="K61" s="87"/>
      <c r="L61" s="16"/>
    </row>
    <row r="62" spans="1:12">
      <c r="A62" s="3" t="s">
        <v>11</v>
      </c>
      <c r="B62" s="15">
        <f t="shared" si="5"/>
        <v>106</v>
      </c>
      <c r="C62" s="15">
        <f t="shared" si="5"/>
        <v>55.799999999999955</v>
      </c>
      <c r="D62" s="15">
        <f t="shared" si="5"/>
        <v>62.704000000000065</v>
      </c>
      <c r="E62" s="15">
        <f t="shared" si="5"/>
        <v>12.120999999999981</v>
      </c>
      <c r="F62" s="15">
        <f t="shared" si="5"/>
        <v>20.672375873719602</v>
      </c>
      <c r="G62" s="15">
        <f t="shared" si="5"/>
        <v>43.75266459498846</v>
      </c>
      <c r="H62" s="15">
        <f t="shared" si="5"/>
        <v>32.320156758574853</v>
      </c>
      <c r="I62" s="15">
        <f t="shared" si="5"/>
        <v>41.160557045100063</v>
      </c>
      <c r="J62" s="15">
        <f t="shared" si="5"/>
        <v>42.581889367237295</v>
      </c>
      <c r="K62" s="15">
        <f t="shared" si="5"/>
        <v>36.954524407952249</v>
      </c>
      <c r="L62" s="15">
        <f t="shared" si="6"/>
        <v>217.44216804757252</v>
      </c>
    </row>
    <row r="63" spans="1:12">
      <c r="A63" s="9" t="s">
        <v>12</v>
      </c>
      <c r="B63" s="17">
        <f t="shared" si="5"/>
        <v>18.099999999999994</v>
      </c>
      <c r="C63" s="17">
        <f t="shared" si="5"/>
        <v>9</v>
      </c>
      <c r="D63" s="17">
        <f t="shared" si="5"/>
        <v>9.936000000000007</v>
      </c>
      <c r="E63" s="17">
        <f t="shared" si="5"/>
        <v>2.8059999999999974</v>
      </c>
      <c r="F63" s="17">
        <f t="shared" si="5"/>
        <v>4.5583628881581859</v>
      </c>
      <c r="G63" s="17">
        <f t="shared" si="5"/>
        <v>6.7448283882649491</v>
      </c>
      <c r="H63" s="17">
        <f t="shared" si="5"/>
        <v>6.8568920361194898</v>
      </c>
      <c r="I63" s="17">
        <f t="shared" si="5"/>
        <v>7.762790708235201</v>
      </c>
      <c r="J63" s="17">
        <f t="shared" si="5"/>
        <v>5.9558692475865769</v>
      </c>
      <c r="K63" s="17">
        <f t="shared" si="5"/>
        <v>5.565663204683716</v>
      </c>
      <c r="L63" s="17">
        <f t="shared" si="6"/>
        <v>37.444406473048119</v>
      </c>
    </row>
    <row r="64" spans="1:12">
      <c r="A64" s="9" t="s">
        <v>13</v>
      </c>
      <c r="B64" s="17">
        <f t="shared" si="5"/>
        <v>18.700000000000003</v>
      </c>
      <c r="C64" s="17">
        <f t="shared" si="5"/>
        <v>17.200000000000003</v>
      </c>
      <c r="D64" s="17">
        <f t="shared" si="5"/>
        <v>13.287999999999997</v>
      </c>
      <c r="E64" s="17">
        <f t="shared" si="5"/>
        <v>8.5880000000000081</v>
      </c>
      <c r="F64" s="17">
        <f t="shared" si="5"/>
        <v>5.5139655104872247</v>
      </c>
      <c r="G64" s="17">
        <f t="shared" si="5"/>
        <v>7.9257669284666292</v>
      </c>
      <c r="H64" s="17">
        <f t="shared" si="5"/>
        <v>7.7439182511012632</v>
      </c>
      <c r="I64" s="17">
        <f t="shared" si="5"/>
        <v>7.4452983470036997</v>
      </c>
      <c r="J64" s="17">
        <f t="shared" si="5"/>
        <v>6.9937810262999847</v>
      </c>
      <c r="K64" s="17">
        <f t="shared" si="5"/>
        <v>5.4295363120770617</v>
      </c>
      <c r="L64" s="17">
        <f t="shared" si="6"/>
        <v>41.052266375435863</v>
      </c>
    </row>
    <row r="65" spans="1:12">
      <c r="A65" s="9" t="s">
        <v>14</v>
      </c>
      <c r="B65" s="17">
        <f t="shared" si="5"/>
        <v>8.3999999999999986</v>
      </c>
      <c r="C65" s="17">
        <f t="shared" si="5"/>
        <v>3.7000000000000028</v>
      </c>
      <c r="D65" s="17">
        <f t="shared" si="5"/>
        <v>4.6030000000000015</v>
      </c>
      <c r="E65" s="17">
        <f t="shared" si="5"/>
        <v>1.7809999999999988</v>
      </c>
      <c r="F65" s="17">
        <f t="shared" si="5"/>
        <v>1.5266920649200983</v>
      </c>
      <c r="G65" s="17">
        <f t="shared" si="5"/>
        <v>1.5567927791061322</v>
      </c>
      <c r="H65" s="17">
        <f t="shared" si="5"/>
        <v>2.3515494765250509</v>
      </c>
      <c r="I65" s="17">
        <f t="shared" si="5"/>
        <v>2.1061783623485795</v>
      </c>
      <c r="J65" s="17">
        <f t="shared" si="5"/>
        <v>1.5050628738584919</v>
      </c>
      <c r="K65" s="17">
        <f t="shared" si="5"/>
        <v>1.2679746082674725</v>
      </c>
      <c r="L65" s="17">
        <f t="shared" si="6"/>
        <v>10.314250165025825</v>
      </c>
    </row>
    <row r="66" spans="1:12">
      <c r="A66" s="9" t="s">
        <v>15</v>
      </c>
      <c r="B66" s="17">
        <f t="shared" si="5"/>
        <v>17.500000000000007</v>
      </c>
      <c r="C66" s="17">
        <f t="shared" si="5"/>
        <v>7</v>
      </c>
      <c r="D66" s="17">
        <f t="shared" si="5"/>
        <v>7.7749999999999915</v>
      </c>
      <c r="E66" s="17">
        <f t="shared" si="5"/>
        <v>0.25300000000000011</v>
      </c>
      <c r="F66" s="17">
        <f t="shared" si="5"/>
        <v>1.5314738207778191</v>
      </c>
      <c r="G66" s="17">
        <f t="shared" si="5"/>
        <v>11.994787618394327</v>
      </c>
      <c r="H66" s="17">
        <f t="shared" si="5"/>
        <v>-5.016050563578986</v>
      </c>
      <c r="I66" s="17">
        <f t="shared" si="5"/>
        <v>2.7291556823679741</v>
      </c>
      <c r="J66" s="17">
        <f t="shared" si="5"/>
        <v>1.2498868426369114</v>
      </c>
      <c r="K66" s="17">
        <f t="shared" si="5"/>
        <v>-0.48350730350246351</v>
      </c>
      <c r="L66" s="17">
        <f t="shared" si="6"/>
        <v>12.005746097095582</v>
      </c>
    </row>
    <row r="67" spans="1:12">
      <c r="A67" s="9" t="s">
        <v>16</v>
      </c>
      <c r="B67" s="17">
        <f t="shared" si="5"/>
        <v>6.1000000000000014</v>
      </c>
      <c r="C67" s="17">
        <f t="shared" si="5"/>
        <v>1.6000000000000014</v>
      </c>
      <c r="D67" s="17">
        <f t="shared" si="5"/>
        <v>3.0609999999999999</v>
      </c>
      <c r="E67" s="17">
        <f t="shared" si="5"/>
        <v>1.7429999999999986</v>
      </c>
      <c r="F67" s="17">
        <f t="shared" si="5"/>
        <v>1.7800011025988312</v>
      </c>
      <c r="G67" s="17">
        <f t="shared" si="5"/>
        <v>2.3380165321141426</v>
      </c>
      <c r="H67" s="17">
        <f t="shared" si="5"/>
        <v>2.1045208639467603</v>
      </c>
      <c r="I67" s="17">
        <f t="shared" si="5"/>
        <v>4.116800673163894</v>
      </c>
      <c r="J67" s="17">
        <f t="shared" si="5"/>
        <v>11.216392837703104</v>
      </c>
      <c r="K67" s="17">
        <f t="shared" si="5"/>
        <v>8.8104153850864861</v>
      </c>
      <c r="L67" s="17">
        <f t="shared" si="6"/>
        <v>30.366147394613218</v>
      </c>
    </row>
    <row r="68" spans="1:12">
      <c r="A68" s="9" t="s">
        <v>17</v>
      </c>
      <c r="B68" s="17">
        <f t="shared" ref="B68:K83" si="7">C20-B20</f>
        <v>12.399999999999999</v>
      </c>
      <c r="C68" s="17">
        <f t="shared" si="7"/>
        <v>4.7000000000000028</v>
      </c>
      <c r="D68" s="17">
        <f t="shared" si="7"/>
        <v>6.8989999999999938</v>
      </c>
      <c r="E68" s="17">
        <f t="shared" si="7"/>
        <v>0.90200000000000102</v>
      </c>
      <c r="F68" s="17">
        <f t="shared" si="7"/>
        <v>3.9474136379815974</v>
      </c>
      <c r="G68" s="17">
        <f t="shared" si="7"/>
        <v>5.1867702897735199</v>
      </c>
      <c r="H68" s="17">
        <f t="shared" si="7"/>
        <v>6.8445049425812812</v>
      </c>
      <c r="I68" s="17">
        <f t="shared" si="7"/>
        <v>11.096192952350705</v>
      </c>
      <c r="J68" s="17">
        <f t="shared" si="7"/>
        <v>14.391134376121187</v>
      </c>
      <c r="K68" s="17">
        <f t="shared" si="7"/>
        <v>18.562836406578484</v>
      </c>
      <c r="L68" s="17">
        <f t="shared" si="6"/>
        <v>60.028852605386774</v>
      </c>
    </row>
    <row r="69" spans="1:12">
      <c r="A69" s="9" t="s">
        <v>18</v>
      </c>
      <c r="B69" s="17">
        <f t="shared" si="7"/>
        <v>24.899999999999977</v>
      </c>
      <c r="C69" s="17">
        <f t="shared" si="7"/>
        <v>12.5</v>
      </c>
      <c r="D69" s="17">
        <f t="shared" si="7"/>
        <v>17.141999999999996</v>
      </c>
      <c r="E69" s="17">
        <f t="shared" si="7"/>
        <v>-3.9519999999999982</v>
      </c>
      <c r="F69" s="17">
        <f t="shared" si="7"/>
        <v>1.8144668487959166</v>
      </c>
      <c r="G69" s="17">
        <f t="shared" si="7"/>
        <v>8.0057020588686783</v>
      </c>
      <c r="H69" s="17">
        <f t="shared" si="7"/>
        <v>11.434821751879952</v>
      </c>
      <c r="I69" s="17">
        <f t="shared" si="7"/>
        <v>5.9041403196300166</v>
      </c>
      <c r="J69" s="17">
        <f t="shared" si="7"/>
        <v>1.269762163031146</v>
      </c>
      <c r="K69" s="17">
        <f t="shared" si="7"/>
        <v>-2.1983942052386851</v>
      </c>
      <c r="L69" s="17">
        <f t="shared" si="6"/>
        <v>26.230498936967024</v>
      </c>
    </row>
    <row r="70" spans="1:12">
      <c r="A70" s="11"/>
      <c r="B70" s="87"/>
      <c r="C70" s="87"/>
      <c r="D70" s="87"/>
      <c r="E70" s="88"/>
      <c r="F70" s="87"/>
      <c r="G70" s="87"/>
      <c r="H70" s="87"/>
      <c r="I70" s="87"/>
      <c r="J70" s="87"/>
      <c r="K70" s="87"/>
      <c r="L70" s="16"/>
    </row>
    <row r="71" spans="1:12">
      <c r="A71" s="3" t="s">
        <v>19</v>
      </c>
      <c r="B71" s="15">
        <f t="shared" si="7"/>
        <v>227.70000000000005</v>
      </c>
      <c r="C71" s="15">
        <f t="shared" si="7"/>
        <v>171.20000000000005</v>
      </c>
      <c r="D71" s="15">
        <f t="shared" si="7"/>
        <v>216.70299999999997</v>
      </c>
      <c r="E71" s="15">
        <f t="shared" si="7"/>
        <v>45.858999999999924</v>
      </c>
      <c r="F71" s="15">
        <f t="shared" si="7"/>
        <v>56.58988410930715</v>
      </c>
      <c r="G71" s="15">
        <f t="shared" si="7"/>
        <v>97.68024929564217</v>
      </c>
      <c r="H71" s="15">
        <f t="shared" si="7"/>
        <v>119.0082564850768</v>
      </c>
      <c r="I71" s="15">
        <f t="shared" si="7"/>
        <v>107.61821568432924</v>
      </c>
      <c r="J71" s="15">
        <f>K23-J23</f>
        <v>118.17945404551119</v>
      </c>
      <c r="K71" s="15">
        <f t="shared" si="7"/>
        <v>113.63767967683089</v>
      </c>
      <c r="L71" s="15">
        <f t="shared" si="6"/>
        <v>612.71373929669744</v>
      </c>
    </row>
    <row r="72" spans="1:12">
      <c r="A72" s="9" t="s">
        <v>20</v>
      </c>
      <c r="B72" s="17">
        <f t="shared" si="7"/>
        <v>20.799999999999955</v>
      </c>
      <c r="C72" s="17">
        <f t="shared" si="7"/>
        <v>8.5</v>
      </c>
      <c r="D72" s="17">
        <f t="shared" si="7"/>
        <v>21.91700000000003</v>
      </c>
      <c r="E72" s="17">
        <f t="shared" si="7"/>
        <v>1.4060000000000059</v>
      </c>
      <c r="F72" s="17">
        <f t="shared" si="7"/>
        <v>3.8880098215769294</v>
      </c>
      <c r="G72" s="17">
        <f t="shared" si="7"/>
        <v>9.4503749621497946</v>
      </c>
      <c r="H72" s="17">
        <f t="shared" si="7"/>
        <v>11.168880594267705</v>
      </c>
      <c r="I72" s="17">
        <f t="shared" si="7"/>
        <v>9.7781207992055101</v>
      </c>
      <c r="J72" s="17">
        <f t="shared" si="7"/>
        <v>8.5813162172722741</v>
      </c>
      <c r="K72" s="17">
        <f t="shared" si="7"/>
        <v>8.9031964199842264</v>
      </c>
      <c r="L72" s="17">
        <f t="shared" si="6"/>
        <v>51.76989881445644</v>
      </c>
    </row>
    <row r="73" spans="1:12">
      <c r="A73" s="9" t="s">
        <v>21</v>
      </c>
      <c r="B73" s="17">
        <f t="shared" si="7"/>
        <v>-2.3000000000000114</v>
      </c>
      <c r="C73" s="17">
        <f t="shared" si="7"/>
        <v>-21.5</v>
      </c>
      <c r="D73" s="17">
        <f t="shared" si="7"/>
        <v>4.9359999999999786</v>
      </c>
      <c r="E73" s="17">
        <f t="shared" si="7"/>
        <v>0.10500000000001819</v>
      </c>
      <c r="F73" s="17">
        <f t="shared" si="7"/>
        <v>4.0016344000878803</v>
      </c>
      <c r="G73" s="17">
        <f t="shared" si="7"/>
        <v>8.2552801934285753</v>
      </c>
      <c r="H73" s="17">
        <f t="shared" si="7"/>
        <v>9.9733475347036347</v>
      </c>
      <c r="I73" s="17">
        <f t="shared" si="7"/>
        <v>8.6543829311622744</v>
      </c>
      <c r="J73" s="17">
        <f t="shared" si="7"/>
        <v>9.2050870134917773</v>
      </c>
      <c r="K73" s="17">
        <f t="shared" si="7"/>
        <v>7.0481382696945047</v>
      </c>
      <c r="L73" s="17">
        <f t="shared" si="6"/>
        <v>47.137870342568647</v>
      </c>
    </row>
    <row r="74" spans="1:12">
      <c r="A74" s="9" t="s">
        <v>22</v>
      </c>
      <c r="B74" s="17">
        <f t="shared" si="7"/>
        <v>0.40000000000000568</v>
      </c>
      <c r="C74" s="17">
        <f t="shared" si="7"/>
        <v>0.79999999999998295</v>
      </c>
      <c r="D74" s="17">
        <f t="shared" si="7"/>
        <v>21.846000000000004</v>
      </c>
      <c r="E74" s="17">
        <f t="shared" si="7"/>
        <v>-1.3059999999999832</v>
      </c>
      <c r="F74" s="17">
        <f t="shared" si="7"/>
        <v>8.999318566009805</v>
      </c>
      <c r="G74" s="17">
        <f t="shared" si="7"/>
        <v>13.447144792628592</v>
      </c>
      <c r="H74" s="17">
        <f t="shared" si="7"/>
        <v>16.21652795628475</v>
      </c>
      <c r="I74" s="17">
        <f t="shared" si="7"/>
        <v>15.945905469055162</v>
      </c>
      <c r="J74" s="17">
        <f t="shared" si="7"/>
        <v>19.461719479573617</v>
      </c>
      <c r="K74" s="17">
        <f t="shared" si="7"/>
        <v>14.982010063595283</v>
      </c>
      <c r="L74" s="17">
        <f t="shared" si="6"/>
        <v>89.052626327147209</v>
      </c>
    </row>
    <row r="75" spans="1:12">
      <c r="A75" s="9" t="s">
        <v>23</v>
      </c>
      <c r="B75" s="17">
        <f t="shared" si="7"/>
        <v>7.3999999999999986</v>
      </c>
      <c r="C75" s="17">
        <f t="shared" si="7"/>
        <v>9.3999999999999986</v>
      </c>
      <c r="D75" s="17">
        <f t="shared" si="7"/>
        <v>5.7779999999999987</v>
      </c>
      <c r="E75" s="17">
        <f t="shared" si="7"/>
        <v>2.463000000000001</v>
      </c>
      <c r="F75" s="17">
        <f t="shared" si="7"/>
        <v>0.77400560525594386</v>
      </c>
      <c r="G75" s="17">
        <f t="shared" si="7"/>
        <v>1.2666089883283647</v>
      </c>
      <c r="H75" s="17">
        <f t="shared" si="7"/>
        <v>2.7753170763464965</v>
      </c>
      <c r="I75" s="17">
        <f t="shared" si="7"/>
        <v>1.322841077387821</v>
      </c>
      <c r="J75" s="17">
        <f t="shared" si="7"/>
        <v>1.750609690137459</v>
      </c>
      <c r="K75" s="17">
        <f t="shared" si="7"/>
        <v>3.0890142419132474</v>
      </c>
      <c r="L75" s="17">
        <f t="shared" si="6"/>
        <v>10.978396679369332</v>
      </c>
    </row>
    <row r="76" spans="1:12">
      <c r="A76" s="9" t="s">
        <v>24</v>
      </c>
      <c r="B76" s="17">
        <f t="shared" si="7"/>
        <v>12.299999999999997</v>
      </c>
      <c r="C76" s="17">
        <f t="shared" si="7"/>
        <v>11</v>
      </c>
      <c r="D76" s="17">
        <f t="shared" si="7"/>
        <v>9.007000000000005</v>
      </c>
      <c r="E76" s="17">
        <f t="shared" si="7"/>
        <v>1.3179999999999978</v>
      </c>
      <c r="F76" s="17">
        <f t="shared" si="7"/>
        <v>1.1571995816476033</v>
      </c>
      <c r="G76" s="17">
        <f t="shared" si="7"/>
        <v>3.3286709926633478</v>
      </c>
      <c r="H76" s="17">
        <f t="shared" si="7"/>
        <v>4.3226435494014197</v>
      </c>
      <c r="I76" s="17">
        <f t="shared" si="7"/>
        <v>1.6117369557542531</v>
      </c>
      <c r="J76" s="17">
        <f t="shared" si="7"/>
        <v>3.8188913803189166</v>
      </c>
      <c r="K76" s="17">
        <f t="shared" si="7"/>
        <v>0.51659382099154527</v>
      </c>
      <c r="L76" s="17">
        <f t="shared" si="6"/>
        <v>14.755736280777086</v>
      </c>
    </row>
    <row r="77" spans="1:12">
      <c r="A77" s="9" t="s">
        <v>25</v>
      </c>
      <c r="B77" s="17">
        <f t="shared" si="7"/>
        <v>28.599999999999994</v>
      </c>
      <c r="C77" s="17">
        <f t="shared" si="7"/>
        <v>42.100000000000023</v>
      </c>
      <c r="D77" s="17">
        <f t="shared" si="7"/>
        <v>27.014999999999986</v>
      </c>
      <c r="E77" s="17">
        <f t="shared" si="7"/>
        <v>2.0389999999999873</v>
      </c>
      <c r="F77" s="17">
        <f t="shared" si="7"/>
        <v>9.3475770589859621</v>
      </c>
      <c r="G77" s="17">
        <f t="shared" si="7"/>
        <v>14.916695678003236</v>
      </c>
      <c r="H77" s="17">
        <f t="shared" si="7"/>
        <v>18.283583393923152</v>
      </c>
      <c r="I77" s="17">
        <f t="shared" si="7"/>
        <v>17.50477620274313</v>
      </c>
      <c r="J77" s="17">
        <f t="shared" si="7"/>
        <v>19.803046764000101</v>
      </c>
      <c r="K77" s="17">
        <f t="shared" si="7"/>
        <v>19.408984955762207</v>
      </c>
      <c r="L77" s="17">
        <f t="shared" si="6"/>
        <v>99.264664053417789</v>
      </c>
    </row>
    <row r="78" spans="1:12">
      <c r="A78" s="9" t="s">
        <v>26</v>
      </c>
      <c r="B78" s="17">
        <f t="shared" si="7"/>
        <v>34.900000000000006</v>
      </c>
      <c r="C78" s="17">
        <f t="shared" si="7"/>
        <v>27.5</v>
      </c>
      <c r="D78" s="17">
        <f t="shared" si="7"/>
        <v>26.635999999999996</v>
      </c>
      <c r="E78" s="17">
        <f t="shared" si="7"/>
        <v>6.6599999999999966</v>
      </c>
      <c r="F78" s="17">
        <f t="shared" si="7"/>
        <v>3.0398342014450748</v>
      </c>
      <c r="G78" s="17">
        <f t="shared" si="7"/>
        <v>5.0611689676367462</v>
      </c>
      <c r="H78" s="17">
        <f t="shared" si="7"/>
        <v>5.4176617326584733</v>
      </c>
      <c r="I78" s="17">
        <f t="shared" si="7"/>
        <v>5.1884606909513309</v>
      </c>
      <c r="J78" s="17">
        <f t="shared" si="7"/>
        <v>7.1729036494137688</v>
      </c>
      <c r="K78" s="17">
        <f t="shared" si="7"/>
        <v>2.3861828097691387</v>
      </c>
      <c r="L78" s="17">
        <f t="shared" si="6"/>
        <v>28.266212051874533</v>
      </c>
    </row>
    <row r="79" spans="1:12">
      <c r="A79" s="9" t="s">
        <v>27</v>
      </c>
      <c r="B79" s="17">
        <f t="shared" si="7"/>
        <v>22.000000000000014</v>
      </c>
      <c r="C79" s="17">
        <f t="shared" si="7"/>
        <v>17</v>
      </c>
      <c r="D79" s="17">
        <f t="shared" si="7"/>
        <v>20.911000000000001</v>
      </c>
      <c r="E79" s="17">
        <f t="shared" si="7"/>
        <v>2.9029999999999916</v>
      </c>
      <c r="F79" s="17">
        <f t="shared" si="7"/>
        <v>2.5975287214341449</v>
      </c>
      <c r="G79" s="17">
        <f t="shared" si="7"/>
        <v>5.1612441201403101</v>
      </c>
      <c r="H79" s="17">
        <f t="shared" si="7"/>
        <v>5.967737166663909</v>
      </c>
      <c r="I79" s="17">
        <f t="shared" si="7"/>
        <v>4.5725361146196803</v>
      </c>
      <c r="J79" s="17">
        <f t="shared" si="7"/>
        <v>3.3915281051985176</v>
      </c>
      <c r="K79" s="17">
        <f t="shared" si="7"/>
        <v>6.5831557594658818</v>
      </c>
      <c r="L79" s="17">
        <f t="shared" si="6"/>
        <v>28.273729987522444</v>
      </c>
    </row>
    <row r="80" spans="1:12">
      <c r="A80" s="9" t="s">
        <v>28</v>
      </c>
      <c r="B80" s="17">
        <f t="shared" si="7"/>
        <v>59.900000000000006</v>
      </c>
      <c r="C80" s="17">
        <f t="shared" si="7"/>
        <v>39.799999999999983</v>
      </c>
      <c r="D80" s="17">
        <f t="shared" si="7"/>
        <v>32.301999999999992</v>
      </c>
      <c r="E80" s="17">
        <f t="shared" si="7"/>
        <v>20.683000000000021</v>
      </c>
      <c r="F80" s="17">
        <f t="shared" si="7"/>
        <v>9.6399443644744167</v>
      </c>
      <c r="G80" s="17">
        <f t="shared" si="7"/>
        <v>14.77535330758397</v>
      </c>
      <c r="H80" s="17">
        <f t="shared" si="7"/>
        <v>18.00124029493017</v>
      </c>
      <c r="I80" s="17">
        <f t="shared" si="7"/>
        <v>17.173379167879716</v>
      </c>
      <c r="J80" s="17">
        <f t="shared" si="7"/>
        <v>18.217082683146828</v>
      </c>
      <c r="K80" s="17">
        <f t="shared" si="7"/>
        <v>23.120071842913546</v>
      </c>
      <c r="L80" s="17">
        <f t="shared" si="6"/>
        <v>100.92707166092865</v>
      </c>
    </row>
    <row r="81" spans="1:12">
      <c r="A81" s="9" t="s">
        <v>29</v>
      </c>
      <c r="B81" s="17">
        <f t="shared" si="7"/>
        <v>6.3000000000000114</v>
      </c>
      <c r="C81" s="17">
        <f t="shared" si="7"/>
        <v>1.8000000000000114</v>
      </c>
      <c r="D81" s="17">
        <f t="shared" si="7"/>
        <v>8.5559999999999832</v>
      </c>
      <c r="E81" s="17">
        <f t="shared" si="7"/>
        <v>-0.28899999999998727</v>
      </c>
      <c r="F81" s="17">
        <f t="shared" si="7"/>
        <v>3.5950267252442245</v>
      </c>
      <c r="G81" s="17">
        <f t="shared" si="7"/>
        <v>6.3585060464544654</v>
      </c>
      <c r="H81" s="17">
        <f t="shared" si="7"/>
        <v>8.0106544702461804</v>
      </c>
      <c r="I81" s="17">
        <f t="shared" si="7"/>
        <v>7.5091495083684379</v>
      </c>
      <c r="J81" s="17">
        <f t="shared" si="7"/>
        <v>7.9384766436656093</v>
      </c>
      <c r="K81" s="17">
        <f t="shared" si="7"/>
        <v>4.6576834465603838</v>
      </c>
      <c r="L81" s="17">
        <f t="shared" si="6"/>
        <v>38.069496840539301</v>
      </c>
    </row>
    <row r="82" spans="1:12">
      <c r="A82" s="9" t="s">
        <v>30</v>
      </c>
      <c r="B82" s="17">
        <f t="shared" si="7"/>
        <v>10.400000000000006</v>
      </c>
      <c r="C82" s="17">
        <f t="shared" si="7"/>
        <v>20.899999999999991</v>
      </c>
      <c r="D82" s="17">
        <f t="shared" si="7"/>
        <v>20.683999999999997</v>
      </c>
      <c r="E82" s="17">
        <f t="shared" si="7"/>
        <v>4.5770000000000124</v>
      </c>
      <c r="F82" s="17">
        <f t="shared" si="7"/>
        <v>2.8439822488561788</v>
      </c>
      <c r="G82" s="17">
        <f t="shared" si="7"/>
        <v>4.004398626334762</v>
      </c>
      <c r="H82" s="17">
        <f t="shared" si="7"/>
        <v>4.659095377832827</v>
      </c>
      <c r="I82" s="17">
        <f t="shared" si="7"/>
        <v>5.8208640185592486</v>
      </c>
      <c r="J82" s="17">
        <f t="shared" si="7"/>
        <v>5.46294322787341</v>
      </c>
      <c r="K82" s="17">
        <f t="shared" si="7"/>
        <v>9.8395375980234405</v>
      </c>
      <c r="L82" s="17">
        <f t="shared" si="6"/>
        <v>32.630821097479867</v>
      </c>
    </row>
    <row r="83" spans="1:12">
      <c r="A83" s="9" t="s">
        <v>31</v>
      </c>
      <c r="B83" s="17">
        <f t="shared" si="7"/>
        <v>14.400000000000002</v>
      </c>
      <c r="C83" s="17">
        <f t="shared" si="7"/>
        <v>7.2999999999999972</v>
      </c>
      <c r="D83" s="17">
        <f t="shared" si="7"/>
        <v>6.3310000000000031</v>
      </c>
      <c r="E83" s="17">
        <f t="shared" si="7"/>
        <v>4.3419999999999987</v>
      </c>
      <c r="F83" s="17">
        <f t="shared" si="7"/>
        <v>2.9884096511762053</v>
      </c>
      <c r="G83" s="17">
        <f t="shared" si="7"/>
        <v>4.1853298508763288</v>
      </c>
      <c r="H83" s="17">
        <f t="shared" si="7"/>
        <v>4.5557194477829128</v>
      </c>
      <c r="I83" s="17">
        <f t="shared" si="7"/>
        <v>3.7461338179038535</v>
      </c>
      <c r="J83" s="17">
        <f t="shared" si="7"/>
        <v>3.7812112533212741</v>
      </c>
      <c r="K83" s="17">
        <f t="shared" si="7"/>
        <v>4.5299182067369799</v>
      </c>
      <c r="L83" s="17">
        <f t="shared" si="6"/>
        <v>23.786722227797554</v>
      </c>
    </row>
    <row r="84" spans="1:12">
      <c r="A84" s="9" t="s">
        <v>32</v>
      </c>
      <c r="B84" s="17">
        <f t="shared" ref="B84:K92" si="8">C36-B36</f>
        <v>6.4000000000000057</v>
      </c>
      <c r="C84" s="17">
        <f t="shared" si="8"/>
        <v>2.0999999999999943</v>
      </c>
      <c r="D84" s="17">
        <f t="shared" si="8"/>
        <v>6.0240000000000009</v>
      </c>
      <c r="E84" s="17">
        <f t="shared" si="8"/>
        <v>-3.6459999999999866</v>
      </c>
      <c r="F84" s="17">
        <f t="shared" si="8"/>
        <v>2.5569914996557372</v>
      </c>
      <c r="G84" s="17">
        <f t="shared" si="8"/>
        <v>6.0228659146631003</v>
      </c>
      <c r="H84" s="17">
        <f t="shared" si="8"/>
        <v>7.7437372520013241</v>
      </c>
      <c r="I84" s="17">
        <f t="shared" si="8"/>
        <v>6.9326777115321931</v>
      </c>
      <c r="J84" s="17">
        <f t="shared" si="8"/>
        <v>7.3712166722822587</v>
      </c>
      <c r="K84" s="17">
        <f t="shared" si="8"/>
        <v>5.2386713554066944</v>
      </c>
      <c r="L84" s="17">
        <f t="shared" si="6"/>
        <v>35.866160405541308</v>
      </c>
    </row>
    <row r="85" spans="1:12">
      <c r="A85" s="9" t="s">
        <v>33</v>
      </c>
      <c r="B85" s="17">
        <f t="shared" si="8"/>
        <v>6.0999999999999979</v>
      </c>
      <c r="C85" s="17">
        <f t="shared" si="8"/>
        <v>4.6000000000000014</v>
      </c>
      <c r="D85" s="17">
        <f t="shared" si="8"/>
        <v>4.6599999999999966</v>
      </c>
      <c r="E85" s="17">
        <f t="shared" si="8"/>
        <v>4.6040000000000063</v>
      </c>
      <c r="F85" s="17">
        <f t="shared" si="8"/>
        <v>1.1604216634570363</v>
      </c>
      <c r="G85" s="17">
        <f t="shared" si="8"/>
        <v>1.446606854750847</v>
      </c>
      <c r="H85" s="17">
        <f t="shared" si="8"/>
        <v>1.9121106380335888</v>
      </c>
      <c r="I85" s="17">
        <f t="shared" si="8"/>
        <v>1.8572512192066029</v>
      </c>
      <c r="J85" s="17">
        <f t="shared" si="8"/>
        <v>2.2234212658155812</v>
      </c>
      <c r="K85" s="17">
        <f t="shared" si="8"/>
        <v>3.33452088601328</v>
      </c>
      <c r="L85" s="17">
        <f t="shared" si="6"/>
        <v>11.934332527276936</v>
      </c>
    </row>
    <row r="86" spans="1:12">
      <c r="A86" s="11"/>
      <c r="B86" s="87"/>
      <c r="C86" s="87"/>
      <c r="D86" s="87"/>
      <c r="E86" s="88"/>
      <c r="F86" s="87"/>
      <c r="G86" s="87"/>
      <c r="H86" s="87"/>
      <c r="I86" s="87"/>
      <c r="J86" s="87"/>
      <c r="K86" s="87"/>
      <c r="L86" s="16"/>
    </row>
    <row r="87" spans="1:12">
      <c r="A87" s="3" t="s">
        <v>34</v>
      </c>
      <c r="B87" s="15">
        <f t="shared" si="8"/>
        <v>86.699999999999932</v>
      </c>
      <c r="C87" s="15">
        <f t="shared" si="8"/>
        <v>68.300000000000068</v>
      </c>
      <c r="D87" s="15">
        <f t="shared" si="8"/>
        <v>38.722999999999956</v>
      </c>
      <c r="E87" s="15">
        <f t="shared" si="8"/>
        <v>8.2980000000000018</v>
      </c>
      <c r="F87" s="15">
        <f t="shared" si="8"/>
        <v>17.701126776389856</v>
      </c>
      <c r="G87" s="15">
        <f t="shared" si="8"/>
        <v>21.351826148518853</v>
      </c>
      <c r="H87" s="15">
        <f t="shared" si="8"/>
        <v>24.734809128333609</v>
      </c>
      <c r="I87" s="15">
        <f t="shared" si="8"/>
        <v>23.002041188743988</v>
      </c>
      <c r="J87" s="15">
        <f t="shared" si="8"/>
        <v>29.164275002345562</v>
      </c>
      <c r="K87" s="15">
        <f t="shared" si="8"/>
        <v>33.758704353926873</v>
      </c>
      <c r="L87" s="15">
        <f t="shared" si="6"/>
        <v>149.71278259825874</v>
      </c>
    </row>
    <row r="88" spans="1:12">
      <c r="A88" s="9" t="s">
        <v>35</v>
      </c>
      <c r="B88" s="17">
        <f t="shared" si="8"/>
        <v>36.800000000000011</v>
      </c>
      <c r="C88" s="17">
        <f t="shared" si="8"/>
        <v>24.399999999999977</v>
      </c>
      <c r="D88" s="17">
        <f t="shared" si="8"/>
        <v>19.232000000000028</v>
      </c>
      <c r="E88" s="17">
        <f t="shared" si="8"/>
        <v>0.5029999999999859</v>
      </c>
      <c r="F88" s="17">
        <f t="shared" si="8"/>
        <v>10.084903432193812</v>
      </c>
      <c r="G88" s="17">
        <f t="shared" si="8"/>
        <v>10.620432762426219</v>
      </c>
      <c r="H88" s="17">
        <f t="shared" si="8"/>
        <v>9.6390093825036161</v>
      </c>
      <c r="I88" s="17">
        <f t="shared" si="8"/>
        <v>9.2330170691000717</v>
      </c>
      <c r="J88" s="17">
        <f t="shared" si="8"/>
        <v>12.459347238393718</v>
      </c>
      <c r="K88" s="17">
        <f t="shared" si="8"/>
        <v>14.50252799859669</v>
      </c>
      <c r="L88" s="17">
        <f t="shared" si="6"/>
        <v>66.539237883214128</v>
      </c>
    </row>
    <row r="89" spans="1:12">
      <c r="A89" s="9" t="s">
        <v>36</v>
      </c>
      <c r="B89" s="17">
        <f t="shared" si="8"/>
        <v>10.200000000000003</v>
      </c>
      <c r="C89" s="17">
        <f t="shared" si="8"/>
        <v>10.599999999999994</v>
      </c>
      <c r="D89" s="17">
        <f t="shared" si="8"/>
        <v>5.2510000000000048</v>
      </c>
      <c r="E89" s="17">
        <f t="shared" si="8"/>
        <v>2.2890000000000015</v>
      </c>
      <c r="F89" s="17">
        <f t="shared" si="8"/>
        <v>4.5273044695300086</v>
      </c>
      <c r="G89" s="17">
        <f t="shared" si="8"/>
        <v>4.0146445152801959</v>
      </c>
      <c r="H89" s="17">
        <f t="shared" si="8"/>
        <v>6.6444276858314026</v>
      </c>
      <c r="I89" s="17">
        <f t="shared" si="8"/>
        <v>5.4417223280987628</v>
      </c>
      <c r="J89" s="17">
        <f t="shared" si="8"/>
        <v>3.9031761454886578</v>
      </c>
      <c r="K89" s="17">
        <f t="shared" si="8"/>
        <v>4.4835401457376776</v>
      </c>
      <c r="L89" s="17">
        <f t="shared" si="6"/>
        <v>29.014815289966705</v>
      </c>
    </row>
    <row r="90" spans="1:12">
      <c r="A90" s="9" t="s">
        <v>37</v>
      </c>
      <c r="B90" s="17">
        <f t="shared" si="8"/>
        <v>39.699999999999989</v>
      </c>
      <c r="C90" s="17">
        <f t="shared" si="8"/>
        <v>33.199999999999989</v>
      </c>
      <c r="D90" s="17">
        <f t="shared" si="8"/>
        <v>14.340000000000032</v>
      </c>
      <c r="E90" s="17">
        <f t="shared" si="8"/>
        <v>5.5059999999999718</v>
      </c>
      <c r="F90" s="17">
        <f t="shared" si="8"/>
        <v>3.0718733603619057</v>
      </c>
      <c r="G90" s="17">
        <f t="shared" si="8"/>
        <v>6.8059217229940145</v>
      </c>
      <c r="H90" s="17">
        <f t="shared" si="8"/>
        <v>8.4106481836594185</v>
      </c>
      <c r="I90" s="17">
        <f t="shared" si="8"/>
        <v>8.3031131294202396</v>
      </c>
      <c r="J90" s="17">
        <f t="shared" si="8"/>
        <v>12.779971602409205</v>
      </c>
      <c r="K90" s="17">
        <f t="shared" si="8"/>
        <v>14.738027050911853</v>
      </c>
      <c r="L90" s="17">
        <f t="shared" si="6"/>
        <v>54.109555049756636</v>
      </c>
    </row>
    <row r="91" spans="1:12">
      <c r="A91" s="11"/>
      <c r="B91" s="87"/>
      <c r="C91" s="87"/>
      <c r="D91" s="87"/>
      <c r="E91" s="88"/>
      <c r="F91" s="87"/>
      <c r="G91" s="87"/>
      <c r="H91" s="87"/>
      <c r="I91" s="87"/>
      <c r="J91" s="87"/>
      <c r="K91" s="87"/>
      <c r="L91" s="16"/>
    </row>
    <row r="92" spans="1:12">
      <c r="A92" s="3" t="s">
        <v>38</v>
      </c>
      <c r="B92" s="15">
        <f t="shared" si="8"/>
        <v>484.60000000000036</v>
      </c>
      <c r="C92" s="15">
        <f t="shared" si="8"/>
        <v>373.19999999999982</v>
      </c>
      <c r="D92" s="15">
        <f t="shared" si="8"/>
        <v>580.80400000000009</v>
      </c>
      <c r="E92" s="15">
        <f t="shared" si="8"/>
        <v>75.421000000000276</v>
      </c>
      <c r="F92" s="15">
        <f t="shared" si="8"/>
        <v>151.39760242525335</v>
      </c>
      <c r="G92" s="15">
        <f t="shared" si="8"/>
        <v>195.98089060279017</v>
      </c>
      <c r="H92" s="15">
        <f t="shared" si="8"/>
        <v>304.41926912709278</v>
      </c>
      <c r="I92" s="15">
        <f t="shared" si="8"/>
        <v>293.45504509352941</v>
      </c>
      <c r="J92" s="15">
        <f t="shared" si="8"/>
        <v>352.34226266044789</v>
      </c>
      <c r="K92" s="15">
        <f t="shared" si="8"/>
        <v>334.20952236357698</v>
      </c>
      <c r="L92" s="15">
        <f t="shared" si="6"/>
        <v>1631.8045922726906</v>
      </c>
    </row>
    <row r="93" spans="1:12">
      <c r="A93" s="42"/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2"/>
    </row>
    <row r="94" spans="1:12">
      <c r="A94" s="42"/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2"/>
    </row>
    <row r="95" spans="1:12">
      <c r="A95" s="42"/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2"/>
    </row>
    <row r="96" spans="1:12">
      <c r="B96" s="55"/>
      <c r="C96" s="55"/>
      <c r="D96" s="55"/>
      <c r="E96" s="56"/>
      <c r="F96" s="56"/>
      <c r="G96" s="56"/>
    </row>
    <row r="97" spans="1:12">
      <c r="A97" s="1"/>
      <c r="B97" s="148" t="s">
        <v>78</v>
      </c>
      <c r="C97" s="148"/>
      <c r="D97" s="148"/>
      <c r="E97" s="148"/>
      <c r="F97" s="148"/>
      <c r="G97" s="148"/>
      <c r="H97" s="148"/>
      <c r="I97" s="148"/>
      <c r="J97" s="148"/>
      <c r="K97" s="148"/>
      <c r="L97" s="148"/>
    </row>
    <row r="98" spans="1:12">
      <c r="A98" s="7" t="s">
        <v>1</v>
      </c>
      <c r="B98" s="6" t="s">
        <v>53</v>
      </c>
      <c r="C98" s="6" t="s">
        <v>54</v>
      </c>
      <c r="D98" s="2" t="s">
        <v>55</v>
      </c>
      <c r="E98" s="2" t="s">
        <v>56</v>
      </c>
      <c r="F98" s="2" t="s">
        <v>57</v>
      </c>
      <c r="G98" s="2" t="s">
        <v>58</v>
      </c>
      <c r="H98" s="2" t="s">
        <v>59</v>
      </c>
      <c r="I98" s="2" t="s">
        <v>60</v>
      </c>
      <c r="J98" s="2" t="s">
        <v>82</v>
      </c>
      <c r="K98" s="2" t="s">
        <v>61</v>
      </c>
      <c r="L98" s="2" t="s">
        <v>62</v>
      </c>
    </row>
    <row r="99" spans="1:12">
      <c r="A99" s="3" t="s">
        <v>2</v>
      </c>
      <c r="B99" s="71">
        <f>RATE(10, , -B3,C3)</f>
        <v>-1.7193292427293467E-3</v>
      </c>
      <c r="C99" s="71">
        <f>RATE(10, , -C3,D3)</f>
        <v>1.1026354066480299E-3</v>
      </c>
      <c r="D99" s="71">
        <f>RATE(10, , -D3,E3)</f>
        <v>6.9498815766781668E-3</v>
      </c>
      <c r="E99" s="72">
        <f t="shared" ref="E99:K99" si="9">RATE(5, ,-E3,F3)</f>
        <v>3.0481929644542952E-4</v>
      </c>
      <c r="F99" s="72">
        <f t="shared" si="9"/>
        <v>2.1668582378634831E-3</v>
      </c>
      <c r="G99" s="72">
        <f t="shared" si="9"/>
        <v>1.0137703279293195E-3</v>
      </c>
      <c r="H99" s="72">
        <f t="shared" si="9"/>
        <v>7.2094594902189363E-3</v>
      </c>
      <c r="I99" s="72">
        <f t="shared" si="9"/>
        <v>6.3382407856483435E-3</v>
      </c>
      <c r="J99" s="72">
        <f t="shared" si="9"/>
        <v>8.1206652002973143E-3</v>
      </c>
      <c r="K99" s="72">
        <f t="shared" si="9"/>
        <v>7.8144953796582661E-3</v>
      </c>
      <c r="L99" s="73">
        <f>RATE(30, , -F3,L3)</f>
        <v>5.4400092981478996E-3</v>
      </c>
    </row>
    <row r="100" spans="1:12">
      <c r="A100" s="9" t="s">
        <v>3</v>
      </c>
      <c r="B100" s="74">
        <f t="shared" ref="B100:D115" si="10">RATE(10, , -B4,C4)</f>
        <v>-1.4576359545030049E-2</v>
      </c>
      <c r="C100" s="74">
        <f t="shared" si="10"/>
        <v>-1.217927598424757E-3</v>
      </c>
      <c r="D100" s="74">
        <f t="shared" si="10"/>
        <v>8.8605802077235968E-3</v>
      </c>
      <c r="E100" s="75">
        <f>RATE(5, ,-E4,F4)</f>
        <v>2.1487213127972943E-3</v>
      </c>
      <c r="F100" s="75">
        <f t="shared" ref="F100:K115" si="11">RATE(5, ,-F4,G4)</f>
        <v>2.7443635857397901E-3</v>
      </c>
      <c r="G100" s="75">
        <f t="shared" si="11"/>
        <v>3.0673889555907245E-3</v>
      </c>
      <c r="H100" s="75">
        <f t="shared" si="11"/>
        <v>8.8993893534975513E-3</v>
      </c>
      <c r="I100" s="75">
        <f t="shared" si="11"/>
        <v>6.6908868543300226E-3</v>
      </c>
      <c r="J100" s="75">
        <f t="shared" si="11"/>
        <v>9.0176415840418581E-3</v>
      </c>
      <c r="K100" s="75">
        <f t="shared" si="11"/>
        <v>6.3859282107977412E-3</v>
      </c>
      <c r="L100" s="76">
        <f t="shared" ref="L100:L140" si="12">RATE(30, , -F4,L4)</f>
        <v>6.1311815873269114E-3</v>
      </c>
    </row>
    <row r="101" spans="1:12">
      <c r="A101" s="9" t="s">
        <v>4</v>
      </c>
      <c r="B101" s="74">
        <f t="shared" si="10"/>
        <v>-5.5947738386795285E-3</v>
      </c>
      <c r="C101" s="74">
        <f t="shared" si="10"/>
        <v>-1.2073576388360351E-5</v>
      </c>
      <c r="D101" s="74">
        <f t="shared" si="10"/>
        <v>6.1682489454137034E-3</v>
      </c>
      <c r="E101" s="75">
        <f>RATE(5, ,-E5,F5)</f>
        <v>3.2656213810518416E-4</v>
      </c>
      <c r="F101" s="75">
        <f t="shared" si="11"/>
        <v>2.4540682805563739E-3</v>
      </c>
      <c r="G101" s="75">
        <f t="shared" si="11"/>
        <v>2.5826969245101123E-3</v>
      </c>
      <c r="H101" s="75">
        <f t="shared" si="11"/>
        <v>8.6895614786012508E-3</v>
      </c>
      <c r="I101" s="75">
        <f t="shared" si="11"/>
        <v>7.4311514353755876E-3</v>
      </c>
      <c r="J101" s="75">
        <f t="shared" si="11"/>
        <v>8.2346649319460508E-3</v>
      </c>
      <c r="K101" s="75">
        <f t="shared" si="11"/>
        <v>5.0220986587047097E-3</v>
      </c>
      <c r="L101" s="76">
        <f t="shared" si="12"/>
        <v>5.7324689959788065E-3</v>
      </c>
    </row>
    <row r="102" spans="1:12">
      <c r="A102" s="9" t="s">
        <v>5</v>
      </c>
      <c r="B102" s="74">
        <f t="shared" si="10"/>
        <v>2.4748026020051574E-3</v>
      </c>
      <c r="C102" s="74">
        <f t="shared" si="10"/>
        <v>1.6764375376529107E-3</v>
      </c>
      <c r="D102" s="74">
        <f t="shared" si="10"/>
        <v>3.0624199183751527E-3</v>
      </c>
      <c r="E102" s="75">
        <f>RATE(5, ,-E6,F6)</f>
        <v>-1.9585287983041808E-3</v>
      </c>
      <c r="F102" s="75">
        <f t="shared" si="11"/>
        <v>3.9312064823736389E-3</v>
      </c>
      <c r="G102" s="75">
        <f t="shared" si="11"/>
        <v>-1.2565611830606335E-3</v>
      </c>
      <c r="H102" s="75">
        <f t="shared" si="11"/>
        <v>4.7395267569602462E-3</v>
      </c>
      <c r="I102" s="75">
        <f t="shared" si="11"/>
        <v>5.4279735335814976E-3</v>
      </c>
      <c r="J102" s="75">
        <f t="shared" si="11"/>
        <v>6.6314888125075348E-3</v>
      </c>
      <c r="K102" s="75">
        <f t="shared" si="11"/>
        <v>8.9213598525485997E-3</v>
      </c>
      <c r="L102" s="76">
        <f t="shared" si="12"/>
        <v>4.7276687877744012E-3</v>
      </c>
    </row>
    <row r="103" spans="1:12">
      <c r="A103" s="9" t="s">
        <v>6</v>
      </c>
      <c r="B103" s="74">
        <f t="shared" si="10"/>
        <v>3.1149351076150624E-3</v>
      </c>
      <c r="C103" s="74">
        <f t="shared" si="10"/>
        <v>1.1459199796487747E-3</v>
      </c>
      <c r="D103" s="74">
        <f t="shared" si="10"/>
        <v>8.3661415768897154E-3</v>
      </c>
      <c r="E103" s="75">
        <f>RATE(5, ,-E7,F7)</f>
        <v>-3.6033383873503059E-5</v>
      </c>
      <c r="F103" s="75">
        <f t="shared" si="11"/>
        <v>-5.3678577263566749E-4</v>
      </c>
      <c r="G103" s="75">
        <f t="shared" si="11"/>
        <v>-6.4200188283632933E-4</v>
      </c>
      <c r="H103" s="75">
        <f t="shared" si="11"/>
        <v>5.7557164851618457E-3</v>
      </c>
      <c r="I103" s="75">
        <f t="shared" si="11"/>
        <v>5.1934743184662768E-3</v>
      </c>
      <c r="J103" s="75">
        <f t="shared" si="11"/>
        <v>9.2378116017207256E-3</v>
      </c>
      <c r="K103" s="75">
        <f t="shared" si="11"/>
        <v>1.1654574832378571E-2</v>
      </c>
      <c r="L103" s="76">
        <f t="shared" si="12"/>
        <v>5.1000779806077189E-3</v>
      </c>
    </row>
    <row r="104" spans="1:12">
      <c r="A104" s="9" t="s">
        <v>7</v>
      </c>
      <c r="B104" s="74">
        <f t="shared" si="10"/>
        <v>2.8887130868678366E-2</v>
      </c>
      <c r="C104" s="74">
        <f t="shared" si="10"/>
        <v>1.3077312052499842E-2</v>
      </c>
      <c r="D104" s="74">
        <f t="shared" si="10"/>
        <v>1.8230818072750572E-2</v>
      </c>
      <c r="E104" s="75">
        <f>RATE(5, ,-E8,F8)</f>
        <v>6.9600873116641834E-3</v>
      </c>
      <c r="F104" s="75">
        <f t="shared" si="11"/>
        <v>3.9214826487231017E-3</v>
      </c>
      <c r="G104" s="75">
        <f t="shared" si="11"/>
        <v>4.5598371831108171E-3</v>
      </c>
      <c r="H104" s="75">
        <f t="shared" si="11"/>
        <v>1.1841478913453093E-2</v>
      </c>
      <c r="I104" s="75">
        <f t="shared" si="11"/>
        <v>8.5152766749564974E-3</v>
      </c>
      <c r="J104" s="75">
        <f t="shared" si="11"/>
        <v>6.2843941209939523E-3</v>
      </c>
      <c r="K104" s="75">
        <f t="shared" si="11"/>
        <v>4.6275246232518798E-3</v>
      </c>
      <c r="L104" s="76">
        <f t="shared" si="12"/>
        <v>6.6211585797168295E-3</v>
      </c>
    </row>
    <row r="105" spans="1:12">
      <c r="A105" s="11"/>
      <c r="B105" s="77"/>
      <c r="C105" s="77"/>
      <c r="D105" s="77"/>
      <c r="E105" s="77"/>
      <c r="F105" s="77"/>
      <c r="G105" s="77"/>
      <c r="H105" s="77"/>
      <c r="I105" s="77"/>
      <c r="J105" s="77"/>
      <c r="K105" s="77"/>
      <c r="L105" s="78"/>
    </row>
    <row r="106" spans="1:12">
      <c r="A106" s="3" t="s">
        <v>8</v>
      </c>
      <c r="B106" s="71">
        <f t="shared" si="10"/>
        <v>1.5083744613523605E-2</v>
      </c>
      <c r="C106" s="71">
        <f t="shared" si="10"/>
        <v>5.674185039552939E-3</v>
      </c>
      <c r="D106" s="71">
        <f t="shared" si="10"/>
        <v>6.8494508184055274E-3</v>
      </c>
      <c r="E106" s="72">
        <f>RATE(5, ,-E10,F10)</f>
        <v>9.8748151115270752E-4</v>
      </c>
      <c r="F106" s="72">
        <f t="shared" si="11"/>
        <v>5.051739732874717E-3</v>
      </c>
      <c r="G106" s="72">
        <f t="shared" si="11"/>
        <v>3.7106762080445529E-3</v>
      </c>
      <c r="H106" s="72">
        <f t="shared" si="11"/>
        <v>3.2853572239562993E-3</v>
      </c>
      <c r="I106" s="72">
        <f t="shared" si="11"/>
        <v>3.9314621663786298E-3</v>
      </c>
      <c r="J106" s="72">
        <f t="shared" si="11"/>
        <v>5.2899933725245301E-3</v>
      </c>
      <c r="K106" s="72">
        <f t="shared" si="11"/>
        <v>2.7034974372255509E-3</v>
      </c>
      <c r="L106" s="73">
        <f t="shared" si="12"/>
        <v>3.9950352298670439E-3</v>
      </c>
    </row>
    <row r="107" spans="1:12">
      <c r="A107" s="9" t="s">
        <v>9</v>
      </c>
      <c r="B107" s="74">
        <f t="shared" si="10"/>
        <v>5.4503927785967861E-3</v>
      </c>
      <c r="C107" s="74">
        <f t="shared" si="10"/>
        <v>1.8968118582727207E-3</v>
      </c>
      <c r="D107" s="74">
        <f t="shared" si="10"/>
        <v>3.6221924744738484E-3</v>
      </c>
      <c r="E107" s="75">
        <f>RATE(5, ,-E11,F11)</f>
        <v>-4.6197323243938933E-3</v>
      </c>
      <c r="F107" s="75">
        <f t="shared" si="11"/>
        <v>2.0263034270483764E-3</v>
      </c>
      <c r="G107" s="75">
        <f t="shared" si="11"/>
        <v>1.1345676151858265E-3</v>
      </c>
      <c r="H107" s="75">
        <f t="shared" si="11"/>
        <v>1.8254754288069729E-4</v>
      </c>
      <c r="I107" s="75">
        <f t="shared" si="11"/>
        <v>3.9455470150130713E-3</v>
      </c>
      <c r="J107" s="75">
        <f t="shared" si="11"/>
        <v>4.2030660462545489E-3</v>
      </c>
      <c r="K107" s="75">
        <f t="shared" si="11"/>
        <v>7.23085531110416E-4</v>
      </c>
      <c r="L107" s="76">
        <f t="shared" si="12"/>
        <v>2.0346628615763532E-3</v>
      </c>
    </row>
    <row r="108" spans="1:12">
      <c r="A108" s="9" t="s">
        <v>10</v>
      </c>
      <c r="B108" s="74">
        <f t="shared" si="10"/>
        <v>2.6962347448469058E-2</v>
      </c>
      <c r="C108" s="74">
        <f t="shared" si="10"/>
        <v>9.6788572874981285E-3</v>
      </c>
      <c r="D108" s="74">
        <f t="shared" si="10"/>
        <v>1.0035728989463772E-2</v>
      </c>
      <c r="E108" s="75">
        <f>RATE(5, ,-E12,F12)</f>
        <v>6.2183803124716379E-3</v>
      </c>
      <c r="F108" s="75">
        <f t="shared" si="11"/>
        <v>7.7529386461448841E-3</v>
      </c>
      <c r="G108" s="75">
        <f t="shared" si="11"/>
        <v>5.9501180048787778E-3</v>
      </c>
      <c r="H108" s="75">
        <f t="shared" si="11"/>
        <v>5.913906886542082E-3</v>
      </c>
      <c r="I108" s="75">
        <f t="shared" si="11"/>
        <v>3.9197323894357592E-3</v>
      </c>
      <c r="J108" s="75">
        <f t="shared" si="11"/>
        <v>6.191675339017373E-3</v>
      </c>
      <c r="K108" s="75">
        <f t="shared" si="11"/>
        <v>4.3249736878609255E-3</v>
      </c>
      <c r="L108" s="76">
        <f t="shared" si="12"/>
        <v>5.6747603284224646E-3</v>
      </c>
    </row>
    <row r="109" spans="1:12">
      <c r="A109" s="11"/>
      <c r="B109" s="77"/>
      <c r="C109" s="77"/>
      <c r="D109" s="77"/>
      <c r="E109" s="77"/>
      <c r="F109" s="77"/>
      <c r="G109" s="77"/>
      <c r="H109" s="77"/>
      <c r="I109" s="77"/>
      <c r="J109" s="77"/>
      <c r="K109" s="77"/>
      <c r="L109" s="78"/>
    </row>
    <row r="110" spans="1:12">
      <c r="A110" s="3" t="s">
        <v>11</v>
      </c>
      <c r="B110" s="71">
        <f t="shared" si="10"/>
        <v>1.7855544867007467E-2</v>
      </c>
      <c r="C110" s="71">
        <f t="shared" si="10"/>
        <v>8.2272629515414159E-3</v>
      </c>
      <c r="D110" s="71">
        <f t="shared" si="10"/>
        <v>8.5070977500683823E-3</v>
      </c>
      <c r="E110" s="72">
        <f t="shared" ref="E110:E117" si="13">RATE(5, ,-E14,F14)</f>
        <v>3.1206019840642266E-3</v>
      </c>
      <c r="F110" s="72">
        <f t="shared" si="11"/>
        <v>5.2179849766325935E-3</v>
      </c>
      <c r="G110" s="72">
        <f t="shared" si="11"/>
        <v>1.064395195470963E-2</v>
      </c>
      <c r="H110" s="72">
        <f t="shared" si="11"/>
        <v>7.5042611325274464E-3</v>
      </c>
      <c r="I110" s="72">
        <f t="shared" si="11"/>
        <v>9.175499093802655E-3</v>
      </c>
      <c r="J110" s="72">
        <f t="shared" si="11"/>
        <v>9.0704971149707346E-3</v>
      </c>
      <c r="K110" s="72">
        <f t="shared" si="11"/>
        <v>7.5472590868161764E-3</v>
      </c>
      <c r="L110" s="73">
        <f t="shared" si="12"/>
        <v>8.1917964408616817E-3</v>
      </c>
    </row>
    <row r="111" spans="1:12">
      <c r="A111" s="9" t="s">
        <v>12</v>
      </c>
      <c r="B111" s="74">
        <f t="shared" si="10"/>
        <v>2.5759392771830352E-2</v>
      </c>
      <c r="C111" s="74">
        <f t="shared" si="10"/>
        <v>1.0641893443075432E-2</v>
      </c>
      <c r="D111" s="74">
        <f t="shared" si="10"/>
        <v>1.0571898538995733E-2</v>
      </c>
      <c r="E111" s="75">
        <f t="shared" si="13"/>
        <v>5.5756379546735707E-3</v>
      </c>
      <c r="F111" s="75">
        <f t="shared" si="11"/>
        <v>8.7535031485009539E-3</v>
      </c>
      <c r="G111" s="75">
        <f t="shared" si="11"/>
        <v>1.2311981031043688E-2</v>
      </c>
      <c r="H111" s="75">
        <f t="shared" si="11"/>
        <v>1.1786075621291442E-2</v>
      </c>
      <c r="I111" s="75">
        <f t="shared" si="11"/>
        <v>1.2564359060738634E-2</v>
      </c>
      <c r="J111" s="75">
        <f t="shared" si="11"/>
        <v>9.1189926241739203E-3</v>
      </c>
      <c r="K111" s="75">
        <f t="shared" si="11"/>
        <v>8.1590666626656597E-3</v>
      </c>
      <c r="L111" s="76">
        <f t="shared" si="12"/>
        <v>1.0447378164603921E-2</v>
      </c>
    </row>
    <row r="112" spans="1:12">
      <c r="A112" s="9" t="s">
        <v>13</v>
      </c>
      <c r="B112" s="74">
        <f t="shared" si="10"/>
        <v>2.5397781589705095E-2</v>
      </c>
      <c r="C112" s="74">
        <f t="shared" si="10"/>
        <v>1.8741144838360608E-2</v>
      </c>
      <c r="D112" s="74">
        <f t="shared" si="10"/>
        <v>1.2378805975602808E-2</v>
      </c>
      <c r="E112" s="75">
        <f t="shared" si="13"/>
        <v>1.4534544894807622E-2</v>
      </c>
      <c r="F112" s="75">
        <f t="shared" si="11"/>
        <v>8.7828360988792872E-3</v>
      </c>
      <c r="G112" s="75">
        <f t="shared" si="11"/>
        <v>1.2006696958578866E-2</v>
      </c>
      <c r="H112" s="75">
        <f t="shared" si="11"/>
        <v>1.107229473377992E-2</v>
      </c>
      <c r="I112" s="75">
        <f t="shared" si="11"/>
        <v>1.0094781956277355E-2</v>
      </c>
      <c r="J112" s="75">
        <f t="shared" si="11"/>
        <v>9.0372183652784131E-3</v>
      </c>
      <c r="K112" s="75">
        <f t="shared" si="11"/>
        <v>6.7382383132286059E-3</v>
      </c>
      <c r="L112" s="76">
        <f t="shared" si="12"/>
        <v>9.6205764410053594E-3</v>
      </c>
    </row>
    <row r="113" spans="1:12">
      <c r="A113" s="9" t="s">
        <v>14</v>
      </c>
      <c r="B113" s="74">
        <f t="shared" si="10"/>
        <v>4.3102495417534005E-2</v>
      </c>
      <c r="C113" s="74">
        <f t="shared" si="10"/>
        <v>1.4218783183563613E-2</v>
      </c>
      <c r="D113" s="74">
        <f t="shared" si="10"/>
        <v>1.5285368345445537E-2</v>
      </c>
      <c r="E113" s="75">
        <f t="shared" si="13"/>
        <v>1.0662166374749843E-2</v>
      </c>
      <c r="F113" s="75">
        <f t="shared" si="11"/>
        <v>8.7017314193404954E-3</v>
      </c>
      <c r="G113" s="75">
        <f t="shared" si="11"/>
        <v>8.500529111832994E-3</v>
      </c>
      <c r="H113" s="75">
        <f t="shared" si="11"/>
        <v>1.2216893821730256E-2</v>
      </c>
      <c r="I113" s="75">
        <f t="shared" si="11"/>
        <v>1.0336350663284239E-2</v>
      </c>
      <c r="J113" s="75">
        <f t="shared" si="11"/>
        <v>7.0622097465654005E-3</v>
      </c>
      <c r="K113" s="75">
        <f t="shared" si="11"/>
        <v>5.7589984425276452E-3</v>
      </c>
      <c r="L113" s="76">
        <f t="shared" si="12"/>
        <v>8.760605839412218E-3</v>
      </c>
    </row>
    <row r="114" spans="1:12">
      <c r="A114" s="9" t="s">
        <v>15</v>
      </c>
      <c r="B114" s="74">
        <f t="shared" si="10"/>
        <v>2.5770138187626312E-2</v>
      </c>
      <c r="C114" s="74">
        <f t="shared" si="10"/>
        <v>8.6419418727072747E-3</v>
      </c>
      <c r="D114" s="74">
        <f t="shared" si="10"/>
        <v>8.8009683509911833E-3</v>
      </c>
      <c r="E114" s="75">
        <f t="shared" si="13"/>
        <v>5.4539882097707256E-4</v>
      </c>
      <c r="F114" s="75">
        <f t="shared" si="11"/>
        <v>3.2745284528610755E-3</v>
      </c>
      <c r="G114" s="75">
        <f t="shared" si="11"/>
        <v>2.4197015192847473E-2</v>
      </c>
      <c r="H114" s="75">
        <f t="shared" si="11"/>
        <v>-9.6066721678466933E-3</v>
      </c>
      <c r="I114" s="75">
        <f t="shared" si="11"/>
        <v>5.3239312563211801E-3</v>
      </c>
      <c r="J114" s="75">
        <f t="shared" si="11"/>
        <v>2.3883310839698337E-3</v>
      </c>
      <c r="K114" s="75">
        <f t="shared" si="11"/>
        <v>-9.1900860573678974E-4</v>
      </c>
      <c r="L114" s="76">
        <f t="shared" si="12"/>
        <v>4.0583516187528154E-3</v>
      </c>
    </row>
    <row r="115" spans="1:12">
      <c r="A115" s="9" t="s">
        <v>16</v>
      </c>
      <c r="B115" s="74">
        <f t="shared" si="10"/>
        <v>3.1297851866535276E-2</v>
      </c>
      <c r="C115" s="74">
        <f t="shared" si="10"/>
        <v>6.7478877918786912E-3</v>
      </c>
      <c r="D115" s="74">
        <f t="shared" si="10"/>
        <v>1.1796742735487179E-2</v>
      </c>
      <c r="E115" s="75">
        <f t="shared" si="13"/>
        <v>1.2296435197080492E-2</v>
      </c>
      <c r="F115" s="75">
        <f t="shared" si="11"/>
        <v>1.1824251969575627E-2</v>
      </c>
      <c r="G115" s="75">
        <f t="shared" si="11"/>
        <v>1.4564501165858345E-2</v>
      </c>
      <c r="H115" s="75">
        <f t="shared" si="11"/>
        <v>1.225212130655616E-2</v>
      </c>
      <c r="I115" s="75">
        <f t="shared" si="11"/>
        <v>2.2111194863178373E-2</v>
      </c>
      <c r="J115" s="75">
        <f t="shared" si="11"/>
        <v>5.0975414009468228E-2</v>
      </c>
      <c r="K115" s="75">
        <f t="shared" si="11"/>
        <v>3.2408183277753903E-2</v>
      </c>
      <c r="L115" s="76">
        <f t="shared" si="12"/>
        <v>2.3927633433603598E-2</v>
      </c>
    </row>
    <row r="116" spans="1:12">
      <c r="A116" s="9" t="s">
        <v>17</v>
      </c>
      <c r="B116" s="74">
        <f t="shared" ref="B116:D131" si="14">RATE(10, , -B20,C20)</f>
        <v>2.5397501964654852E-2</v>
      </c>
      <c r="C116" s="74">
        <f t="shared" si="14"/>
        <v>8.1057262396566528E-3</v>
      </c>
      <c r="D116" s="74">
        <f t="shared" si="14"/>
        <v>1.0840121930751991E-2</v>
      </c>
      <c r="E116" s="75">
        <f t="shared" si="13"/>
        <v>2.6584597439083964E-3</v>
      </c>
      <c r="F116" s="75">
        <f t="shared" ref="F116:K131" si="15">RATE(5, ,-F20,G20)</f>
        <v>1.1284410441692126E-2</v>
      </c>
      <c r="G116" s="75">
        <f t="shared" si="15"/>
        <v>1.39439815034046E-2</v>
      </c>
      <c r="H116" s="75">
        <f t="shared" si="15"/>
        <v>1.7062916537705662E-2</v>
      </c>
      <c r="I116" s="75">
        <f t="shared" si="15"/>
        <v>2.5017196948502015E-2</v>
      </c>
      <c r="J116" s="75">
        <f t="shared" si="15"/>
        <v>2.8477346715184974E-2</v>
      </c>
      <c r="K116" s="75">
        <f t="shared" si="15"/>
        <v>3.1714966930837911E-2</v>
      </c>
      <c r="L116" s="76">
        <f t="shared" si="12"/>
        <v>2.122189562050647E-2</v>
      </c>
    </row>
    <row r="117" spans="1:12">
      <c r="A117" s="9" t="s">
        <v>18</v>
      </c>
      <c r="B117" s="74">
        <f t="shared" si="14"/>
        <v>8.4800150434474891E-3</v>
      </c>
      <c r="C117" s="74">
        <f t="shared" si="14"/>
        <v>3.9925398912392792E-3</v>
      </c>
      <c r="D117" s="74">
        <f t="shared" si="14"/>
        <v>5.2319602310601614E-3</v>
      </c>
      <c r="E117" s="75">
        <f t="shared" si="13"/>
        <v>-2.3554832354853302E-3</v>
      </c>
      <c r="F117" s="75">
        <f t="shared" si="15"/>
        <v>1.086783676993957E-3</v>
      </c>
      <c r="G117" s="75">
        <f t="shared" si="15"/>
        <v>4.7344177220641215E-3</v>
      </c>
      <c r="H117" s="75">
        <f t="shared" si="15"/>
        <v>6.5801679606486193E-3</v>
      </c>
      <c r="I117" s="75">
        <f t="shared" si="15"/>
        <v>3.3095064190971409E-3</v>
      </c>
      <c r="J117" s="75">
        <f t="shared" si="15"/>
        <v>7.0374873935773793E-4</v>
      </c>
      <c r="K117" s="75">
        <f t="shared" si="15"/>
        <v>-1.2188299450168806E-3</v>
      </c>
      <c r="L117" s="76">
        <f t="shared" si="12"/>
        <v>2.5291967499544996E-3</v>
      </c>
    </row>
    <row r="118" spans="1:12">
      <c r="A118" s="11"/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8"/>
    </row>
    <row r="119" spans="1:12">
      <c r="A119" s="3" t="s">
        <v>19</v>
      </c>
      <c r="B119" s="71">
        <f t="shared" si="14"/>
        <v>1.1934983210678304E-2</v>
      </c>
      <c r="C119" s="71">
        <f t="shared" si="14"/>
        <v>8.1091345134286282E-3</v>
      </c>
      <c r="D119" s="71">
        <f t="shared" si="14"/>
        <v>9.4122864708586617E-3</v>
      </c>
      <c r="E119" s="72">
        <f t="shared" ref="E119:E133" si="16">RATE(5, ,-E23,F23)</f>
        <v>3.7566591549899656E-3</v>
      </c>
      <c r="F119" s="72">
        <f t="shared" si="15"/>
        <v>4.5424618232278542E-3</v>
      </c>
      <c r="G119" s="72">
        <f t="shared" si="15"/>
        <v>7.6180941479970839E-3</v>
      </c>
      <c r="H119" s="72">
        <f t="shared" si="15"/>
        <v>8.912763511929777E-3</v>
      </c>
      <c r="I119" s="72">
        <f t="shared" si="15"/>
        <v>7.728261460568802E-3</v>
      </c>
      <c r="J119" s="72">
        <f t="shared" si="15"/>
        <v>8.159180244161051E-3</v>
      </c>
      <c r="K119" s="72">
        <f t="shared" si="15"/>
        <v>7.5425285047317917E-3</v>
      </c>
      <c r="L119" s="73">
        <f t="shared" si="12"/>
        <v>7.4162870452420303E-3</v>
      </c>
    </row>
    <row r="120" spans="1:12">
      <c r="A120" s="9" t="s">
        <v>20</v>
      </c>
      <c r="B120" s="74">
        <f t="shared" si="14"/>
        <v>7.2012964737428083E-3</v>
      </c>
      <c r="C120" s="74">
        <f t="shared" si="14"/>
        <v>2.794164424398136E-3</v>
      </c>
      <c r="D120" s="74">
        <f t="shared" si="14"/>
        <v>6.8783229932186602E-3</v>
      </c>
      <c r="E120" s="75">
        <f t="shared" si="16"/>
        <v>8.4857539364624989E-4</v>
      </c>
      <c r="F120" s="75">
        <f t="shared" si="15"/>
        <v>2.329721912206852E-3</v>
      </c>
      <c r="G120" s="75">
        <f t="shared" si="15"/>
        <v>5.561167213636059E-3</v>
      </c>
      <c r="H120" s="75">
        <f t="shared" si="15"/>
        <v>6.3822080864777376E-3</v>
      </c>
      <c r="I120" s="75">
        <f t="shared" si="15"/>
        <v>5.4229443827479608E-3</v>
      </c>
      <c r="J120" s="75">
        <f t="shared" si="15"/>
        <v>4.6394894368522966E-3</v>
      </c>
      <c r="K120" s="75">
        <f t="shared" si="15"/>
        <v>4.7027947909397249E-3</v>
      </c>
      <c r="L120" s="76">
        <f t="shared" si="12"/>
        <v>4.8389242813037569E-3</v>
      </c>
    </row>
    <row r="121" spans="1:12">
      <c r="A121" s="9" t="s">
        <v>21</v>
      </c>
      <c r="B121" s="74">
        <f t="shared" si="14"/>
        <v>-7.6269163925787419E-4</v>
      </c>
      <c r="C121" s="74">
        <f t="shared" si="14"/>
        <v>-7.4012047987760165E-3</v>
      </c>
      <c r="D121" s="74">
        <f t="shared" si="14"/>
        <v>1.7564957831669227E-3</v>
      </c>
      <c r="E121" s="75">
        <f t="shared" si="16"/>
        <v>7.4001509031841701E-5</v>
      </c>
      <c r="F121" s="75">
        <f t="shared" si="15"/>
        <v>2.8038635413033023E-3</v>
      </c>
      <c r="G121" s="75">
        <f t="shared" si="15"/>
        <v>5.6712750760138254E-3</v>
      </c>
      <c r="H121" s="75">
        <f t="shared" si="15"/>
        <v>6.647550620251276E-3</v>
      </c>
      <c r="I121" s="75">
        <f t="shared" si="15"/>
        <v>5.592245278377702E-3</v>
      </c>
      <c r="J121" s="75">
        <f t="shared" si="15"/>
        <v>5.7823358955503643E-3</v>
      </c>
      <c r="K121" s="75">
        <f t="shared" si="15"/>
        <v>4.314246577236956E-3</v>
      </c>
      <c r="L121" s="76">
        <f t="shared" si="12"/>
        <v>5.134480340304769E-3</v>
      </c>
    </row>
    <row r="122" spans="1:12">
      <c r="A122" s="9" t="s">
        <v>22</v>
      </c>
      <c r="B122" s="74">
        <f t="shared" si="14"/>
        <v>1.9260406510358924E-4</v>
      </c>
      <c r="C122" s="74">
        <f t="shared" si="14"/>
        <v>3.841356831417783E-4</v>
      </c>
      <c r="D122" s="74">
        <f t="shared" si="14"/>
        <v>1.0004977905510011E-2</v>
      </c>
      <c r="E122" s="75">
        <f t="shared" si="16"/>
        <v>-1.1355385881705131E-3</v>
      </c>
      <c r="F122" s="75">
        <f t="shared" si="15"/>
        <v>7.730974643354962E-3</v>
      </c>
      <c r="G122" s="75">
        <f t="shared" si="15"/>
        <v>1.1042202244966045E-2</v>
      </c>
      <c r="H122" s="75">
        <f t="shared" si="15"/>
        <v>1.2566467226738284E-2</v>
      </c>
      <c r="I122" s="75">
        <f t="shared" si="15"/>
        <v>1.1630534928488638E-2</v>
      </c>
      <c r="J122" s="75">
        <f t="shared" si="15"/>
        <v>1.335141943896412E-2</v>
      </c>
      <c r="K122" s="75">
        <f t="shared" si="15"/>
        <v>9.6893914374340268E-3</v>
      </c>
      <c r="L122" s="76">
        <f t="shared" si="12"/>
        <v>1.1000117190328439E-2</v>
      </c>
    </row>
    <row r="123" spans="1:12">
      <c r="A123" s="9" t="s">
        <v>23</v>
      </c>
      <c r="B123" s="74">
        <f t="shared" si="14"/>
        <v>3.0519562508389789E-2</v>
      </c>
      <c r="C123" s="74">
        <f t="shared" si="14"/>
        <v>2.8914849276431082E-2</v>
      </c>
      <c r="D123" s="74">
        <f t="shared" si="14"/>
        <v>1.4290489638754313E-2</v>
      </c>
      <c r="E123" s="75">
        <f t="shared" si="16"/>
        <v>1.1031883933593596E-2</v>
      </c>
      <c r="F123" s="75">
        <f t="shared" si="15"/>
        <v>3.3326705468244662E-3</v>
      </c>
      <c r="G123" s="75">
        <f t="shared" si="15"/>
        <v>5.3422059852197652E-3</v>
      </c>
      <c r="H123" s="75">
        <f t="shared" si="15"/>
        <v>1.126362033826322E-2</v>
      </c>
      <c r="I123" s="75">
        <f t="shared" si="15"/>
        <v>5.1389077264631352E-3</v>
      </c>
      <c r="J123" s="75">
        <f t="shared" si="15"/>
        <v>6.6091414520929904E-3</v>
      </c>
      <c r="K123" s="75">
        <f t="shared" si="15"/>
        <v>1.1181496728845344E-2</v>
      </c>
      <c r="L123" s="76">
        <f t="shared" si="12"/>
        <v>7.1400974860808004E-3</v>
      </c>
    </row>
    <row r="124" spans="1:12">
      <c r="A124" s="9" t="s">
        <v>24</v>
      </c>
      <c r="B124" s="74">
        <f t="shared" si="14"/>
        <v>1.2435595216798632E-2</v>
      </c>
      <c r="C124" s="74">
        <f t="shared" si="14"/>
        <v>9.9403352486504767E-3</v>
      </c>
      <c r="D124" s="74">
        <f t="shared" si="14"/>
        <v>7.4562520573387987E-3</v>
      </c>
      <c r="E124" s="75">
        <f t="shared" si="16"/>
        <v>2.0865473708978704E-3</v>
      </c>
      <c r="F124" s="75">
        <f t="shared" si="15"/>
        <v>1.8139766752335708E-3</v>
      </c>
      <c r="G124" s="75">
        <f t="shared" si="15"/>
        <v>5.1365666019982034E-3</v>
      </c>
      <c r="H124" s="75">
        <f t="shared" si="15"/>
        <v>6.4841880792086406E-3</v>
      </c>
      <c r="I124" s="75">
        <f t="shared" si="15"/>
        <v>2.3601933337187861E-3</v>
      </c>
      <c r="J124" s="75">
        <f t="shared" si="15"/>
        <v>5.4922615070774087E-3</v>
      </c>
      <c r="K124" s="75">
        <f t="shared" si="15"/>
        <v>7.2980366587437257E-4</v>
      </c>
      <c r="L124" s="76">
        <f t="shared" si="12"/>
        <v>3.6672400963902443E-3</v>
      </c>
    </row>
    <row r="125" spans="1:12">
      <c r="A125" s="9" t="s">
        <v>25</v>
      </c>
      <c r="B125" s="74">
        <f t="shared" si="14"/>
        <v>1.5836152073300629E-2</v>
      </c>
      <c r="C125" s="74">
        <f t="shared" si="14"/>
        <v>1.9583963955449198E-2</v>
      </c>
      <c r="D125" s="74">
        <f t="shared" si="14"/>
        <v>1.0775056923313358E-2</v>
      </c>
      <c r="E125" s="75">
        <f t="shared" si="16"/>
        <v>1.529464009161415E-3</v>
      </c>
      <c r="F125" s="75">
        <f t="shared" si="15"/>
        <v>6.8841678103866433E-3</v>
      </c>
      <c r="G125" s="75">
        <f t="shared" si="15"/>
        <v>1.0537898103878932E-2</v>
      </c>
      <c r="H125" s="75">
        <f t="shared" si="15"/>
        <v>1.2215811745265905E-2</v>
      </c>
      <c r="I125" s="75">
        <f t="shared" si="15"/>
        <v>1.1032644110755035E-2</v>
      </c>
      <c r="J125" s="75">
        <f t="shared" si="15"/>
        <v>1.1796833354777322E-2</v>
      </c>
      <c r="K125" s="75">
        <f t="shared" si="15"/>
        <v>1.0922672532593802E-2</v>
      </c>
      <c r="L125" s="76">
        <f t="shared" si="12"/>
        <v>1.056350651026652E-2</v>
      </c>
    </row>
    <row r="126" spans="1:12">
      <c r="A126" s="9" t="s">
        <v>26</v>
      </c>
      <c r="B126" s="74">
        <f t="shared" si="14"/>
        <v>2.3228816069430135E-2</v>
      </c>
      <c r="C126" s="74">
        <f t="shared" si="14"/>
        <v>1.5098679145994201E-2</v>
      </c>
      <c r="D126" s="74">
        <f t="shared" si="14"/>
        <v>1.2725719847433778E-2</v>
      </c>
      <c r="E126" s="75">
        <f t="shared" si="16"/>
        <v>5.8708309798861267E-3</v>
      </c>
      <c r="F126" s="75">
        <f t="shared" si="15"/>
        <v>2.6193188865095921E-3</v>
      </c>
      <c r="G126" s="75">
        <f t="shared" si="15"/>
        <v>4.2900054139000656E-3</v>
      </c>
      <c r="H126" s="75">
        <f t="shared" si="15"/>
        <v>4.493107146907969E-3</v>
      </c>
      <c r="I126" s="75">
        <f t="shared" si="15"/>
        <v>4.2100232803689063E-3</v>
      </c>
      <c r="J126" s="75">
        <f t="shared" si="15"/>
        <v>5.6824973962775307E-3</v>
      </c>
      <c r="K126" s="75">
        <f t="shared" si="15"/>
        <v>1.8517010103027282E-3</v>
      </c>
      <c r="L126" s="76">
        <f t="shared" si="12"/>
        <v>3.8569782137816951E-3</v>
      </c>
    </row>
    <row r="127" spans="1:12">
      <c r="A127" s="9" t="s">
        <v>27</v>
      </c>
      <c r="B127" s="74">
        <f t="shared" si="14"/>
        <v>1.8430288728729913E-2</v>
      </c>
      <c r="C127" s="74">
        <f t="shared" si="14"/>
        <v>1.2205638207790682E-2</v>
      </c>
      <c r="D127" s="74">
        <f t="shared" si="14"/>
        <v>1.3236220172213688E-2</v>
      </c>
      <c r="E127" s="75">
        <f t="shared" si="16"/>
        <v>3.397939421465746E-3</v>
      </c>
      <c r="F127" s="75">
        <f t="shared" si="15"/>
        <v>2.9916845394790592E-3</v>
      </c>
      <c r="G127" s="75">
        <f t="shared" si="15"/>
        <v>5.8232274728521501E-3</v>
      </c>
      <c r="H127" s="75">
        <f t="shared" si="15"/>
        <v>6.5312420169062512E-3</v>
      </c>
      <c r="I127" s="75">
        <f t="shared" si="15"/>
        <v>4.8602467666347578E-3</v>
      </c>
      <c r="J127" s="75">
        <f t="shared" si="15"/>
        <v>3.527974646309536E-3</v>
      </c>
      <c r="K127" s="75">
        <f t="shared" si="15"/>
        <v>6.6861122202077792E-3</v>
      </c>
      <c r="L127" s="76">
        <f t="shared" si="12"/>
        <v>5.0690814391550825E-3</v>
      </c>
    </row>
    <row r="128" spans="1:12">
      <c r="A128" s="9" t="s">
        <v>28</v>
      </c>
      <c r="B128" s="74">
        <f t="shared" si="14"/>
        <v>6.4920176491663956E-2</v>
      </c>
      <c r="C128" s="74">
        <f t="shared" si="14"/>
        <v>2.7387093706376438E-2</v>
      </c>
      <c r="D128" s="74">
        <f t="shared" si="14"/>
        <v>1.7732008866521917E-2</v>
      </c>
      <c r="E128" s="75">
        <f t="shared" si="16"/>
        <v>1.9838599255174286E-2</v>
      </c>
      <c r="F128" s="75">
        <f t="shared" si="15"/>
        <v>8.5723420979399514E-3</v>
      </c>
      <c r="G128" s="75">
        <f t="shared" si="15"/>
        <v>1.2491753370207604E-2</v>
      </c>
      <c r="H128" s="75">
        <f t="shared" si="15"/>
        <v>1.4252825579040796E-2</v>
      </c>
      <c r="I128" s="75">
        <f t="shared" si="15"/>
        <v>1.2707647874033737E-2</v>
      </c>
      <c r="J128" s="75">
        <f t="shared" si="15"/>
        <v>1.265646002678506E-2</v>
      </c>
      <c r="K128" s="75">
        <f t="shared" si="15"/>
        <v>1.5012924784661501E-2</v>
      </c>
      <c r="L128" s="76">
        <f t="shared" si="12"/>
        <v>1.261361534013853E-2</v>
      </c>
    </row>
    <row r="129" spans="1:12">
      <c r="A129" s="9" t="s">
        <v>29</v>
      </c>
      <c r="B129" s="74">
        <f t="shared" si="14"/>
        <v>4.1996299069579331E-3</v>
      </c>
      <c r="C129" s="74">
        <f t="shared" si="14"/>
        <v>1.1664961407361664E-3</v>
      </c>
      <c r="D129" s="74">
        <f t="shared" si="14"/>
        <v>5.3773325488612102E-3</v>
      </c>
      <c r="E129" s="75">
        <f t="shared" si="16"/>
        <v>-3.5299788205686838E-4</v>
      </c>
      <c r="F129" s="75">
        <f t="shared" si="15"/>
        <v>4.357640952415618E-3</v>
      </c>
      <c r="G129" s="75">
        <f t="shared" si="15"/>
        <v>7.4944186120410646E-3</v>
      </c>
      <c r="H129" s="75">
        <f t="shared" si="15"/>
        <v>9.0671664678183984E-3</v>
      </c>
      <c r="I129" s="75">
        <f t="shared" si="15"/>
        <v>8.1395363162755415E-3</v>
      </c>
      <c r="J129" s="75">
        <f t="shared" si="15"/>
        <v>8.2610885175226426E-3</v>
      </c>
      <c r="K129" s="75">
        <f t="shared" si="15"/>
        <v>4.68501633058006E-3</v>
      </c>
      <c r="L129" s="76">
        <f t="shared" si="12"/>
        <v>6.9991759986161592E-3</v>
      </c>
    </row>
    <row r="130" spans="1:12">
      <c r="A130" s="9" t="s">
        <v>30</v>
      </c>
      <c r="B130" s="74">
        <f t="shared" si="14"/>
        <v>1.6900601191828117E-2</v>
      </c>
      <c r="C130" s="74">
        <f t="shared" si="14"/>
        <v>2.7377572019245157E-2</v>
      </c>
      <c r="D130" s="74">
        <f t="shared" si="14"/>
        <v>2.1269128493735221E-2</v>
      </c>
      <c r="E130" s="75">
        <f t="shared" si="16"/>
        <v>8.2617524650363452E-3</v>
      </c>
      <c r="F130" s="75">
        <f t="shared" si="15"/>
        <v>4.9592967500015446E-3</v>
      </c>
      <c r="G130" s="75">
        <f t="shared" si="15"/>
        <v>6.7873517484410856E-3</v>
      </c>
      <c r="H130" s="75">
        <f t="shared" si="15"/>
        <v>7.6216889778794126E-3</v>
      </c>
      <c r="I130" s="75">
        <f t="shared" si="15"/>
        <v>9.1396817584974144E-3</v>
      </c>
      <c r="J130" s="75">
        <f t="shared" si="15"/>
        <v>8.2114547682894962E-3</v>
      </c>
      <c r="K130" s="75">
        <f t="shared" si="15"/>
        <v>1.4033101591035893E-2</v>
      </c>
      <c r="L130" s="76">
        <f t="shared" si="12"/>
        <v>8.4548576222764956E-3</v>
      </c>
    </row>
    <row r="131" spans="1:12">
      <c r="A131" s="9" t="s">
        <v>31</v>
      </c>
      <c r="B131" s="74">
        <f t="shared" si="14"/>
        <v>5.0172905515339629E-2</v>
      </c>
      <c r="C131" s="74">
        <f t="shared" si="14"/>
        <v>1.8079534017020012E-2</v>
      </c>
      <c r="D131" s="74">
        <f t="shared" si="14"/>
        <v>1.3390583015901474E-2</v>
      </c>
      <c r="E131" s="75">
        <f t="shared" si="16"/>
        <v>1.6528569757531319E-2</v>
      </c>
      <c r="F131" s="75">
        <f t="shared" si="15"/>
        <v>1.0605517453850384E-2</v>
      </c>
      <c r="G131" s="75">
        <f t="shared" si="15"/>
        <v>1.3994885608228369E-2</v>
      </c>
      <c r="H131" s="75">
        <f t="shared" si="15"/>
        <v>1.4204811960500578E-2</v>
      </c>
      <c r="I131" s="75">
        <f t="shared" si="15"/>
        <v>1.0956076707870497E-2</v>
      </c>
      <c r="J131" s="75">
        <f t="shared" si="15"/>
        <v>1.0482209986091309E-2</v>
      </c>
      <c r="K131" s="75">
        <f t="shared" si="15"/>
        <v>1.1886372867157735E-2</v>
      </c>
      <c r="L131" s="76">
        <f t="shared" si="12"/>
        <v>1.2020477964121461E-2</v>
      </c>
    </row>
    <row r="132" spans="1:12">
      <c r="A132" s="9" t="s">
        <v>32</v>
      </c>
      <c r="B132" s="74">
        <f t="shared" ref="B132:D140" si="17">RATE(10, , -B36,C36)</f>
        <v>3.66844867072253E-3</v>
      </c>
      <c r="C132" s="74">
        <f t="shared" si="17"/>
        <v>1.1735582702066723E-3</v>
      </c>
      <c r="D132" s="74">
        <f t="shared" si="17"/>
        <v>3.2955048829565931E-3</v>
      </c>
      <c r="E132" s="75">
        <f t="shared" si="16"/>
        <v>-3.9488826651033152E-3</v>
      </c>
      <c r="F132" s="75">
        <f t="shared" ref="F132:K140" si="18">RATE(5, ,-F36,G36)</f>
        <v>2.7869428495350687E-3</v>
      </c>
      <c r="G132" s="75">
        <f t="shared" si="18"/>
        <v>6.4268340655717487E-3</v>
      </c>
      <c r="H132" s="75">
        <f t="shared" si="18"/>
        <v>7.9778578759396573E-3</v>
      </c>
      <c r="I132" s="75">
        <f t="shared" si="18"/>
        <v>6.8791696373814741E-3</v>
      </c>
      <c r="J132" s="75">
        <f t="shared" si="18"/>
        <v>7.0652218765757053E-3</v>
      </c>
      <c r="K132" s="75">
        <f t="shared" si="18"/>
        <v>4.8688622790467153E-3</v>
      </c>
      <c r="L132" s="76">
        <f t="shared" si="12"/>
        <v>5.9993550617902323E-3</v>
      </c>
    </row>
    <row r="133" spans="1:12">
      <c r="A133" s="9" t="s">
        <v>33</v>
      </c>
      <c r="B133" s="74">
        <f t="shared" si="17"/>
        <v>2.3526616729213013E-2</v>
      </c>
      <c r="C133" s="74">
        <f t="shared" si="17"/>
        <v>1.4642755016797328E-2</v>
      </c>
      <c r="D133" s="74">
        <f t="shared" si="17"/>
        <v>1.2927339761307508E-2</v>
      </c>
      <c r="E133" s="75">
        <f t="shared" si="16"/>
        <v>2.2758185617533323E-2</v>
      </c>
      <c r="F133" s="75">
        <f t="shared" si="18"/>
        <v>5.3077314143551279E-3</v>
      </c>
      <c r="G133" s="75">
        <f t="shared" si="18"/>
        <v>6.4294558083567779E-3</v>
      </c>
      <c r="H133" s="75">
        <f t="shared" si="18"/>
        <v>8.20126948689575E-3</v>
      </c>
      <c r="I133" s="75">
        <f t="shared" si="18"/>
        <v>7.6555519301051232E-3</v>
      </c>
      <c r="J133" s="75">
        <f t="shared" si="18"/>
        <v>8.8018003676538451E-3</v>
      </c>
      <c r="K133" s="75">
        <f t="shared" si="18"/>
        <v>1.2540271755273242E-2</v>
      </c>
      <c r="L133" s="76">
        <f t="shared" si="12"/>
        <v>8.1534553320614656E-3</v>
      </c>
    </row>
    <row r="134" spans="1:12">
      <c r="A134" s="11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8"/>
    </row>
    <row r="135" spans="1:12">
      <c r="A135" s="3" t="s">
        <v>34</v>
      </c>
      <c r="B135" s="71">
        <f t="shared" si="17"/>
        <v>1.550943386410308E-2</v>
      </c>
      <c r="C135" s="71">
        <f t="shared" si="17"/>
        <v>1.0706419241812341E-2</v>
      </c>
      <c r="D135" s="71">
        <f t="shared" si="17"/>
        <v>5.5849344715558254E-3</v>
      </c>
      <c r="E135" s="72">
        <f>RATE(5, ,-E39,F39)</f>
        <v>2.3109875818997389E-3</v>
      </c>
      <c r="F135" s="72">
        <f t="shared" si="18"/>
        <v>4.8485132366458093E-3</v>
      </c>
      <c r="G135" s="72">
        <f t="shared" si="18"/>
        <v>5.6990305712390993E-3</v>
      </c>
      <c r="H135" s="72">
        <f t="shared" si="18"/>
        <v>6.4079427911952784E-3</v>
      </c>
      <c r="I135" s="72">
        <f t="shared" si="18"/>
        <v>5.7789966994540205E-3</v>
      </c>
      <c r="J135" s="72">
        <f t="shared" si="18"/>
        <v>7.1003015958377115E-3</v>
      </c>
      <c r="K135" s="72">
        <f t="shared" si="18"/>
        <v>7.9201904594299929E-3</v>
      </c>
      <c r="L135" s="73">
        <f t="shared" si="12"/>
        <v>6.2919977554795744E-3</v>
      </c>
    </row>
    <row r="136" spans="1:12">
      <c r="A136" s="9" t="s">
        <v>35</v>
      </c>
      <c r="B136" s="74">
        <f t="shared" si="17"/>
        <v>1.4157476178544388E-2</v>
      </c>
      <c r="C136" s="74">
        <f t="shared" si="17"/>
        <v>8.3730201775306014E-3</v>
      </c>
      <c r="D136" s="74">
        <f t="shared" si="17"/>
        <v>6.1334864998444615E-3</v>
      </c>
      <c r="E136" s="75">
        <f>RATE(5, ,-E40,F40)</f>
        <v>3.1007929935115486E-4</v>
      </c>
      <c r="F136" s="75">
        <f t="shared" si="18"/>
        <v>6.1354090818592569E-3</v>
      </c>
      <c r="G136" s="75">
        <f t="shared" si="18"/>
        <v>6.2649742541656317E-3</v>
      </c>
      <c r="H136" s="75">
        <f t="shared" si="18"/>
        <v>5.5194429410384454E-3</v>
      </c>
      <c r="I136" s="75">
        <f t="shared" si="18"/>
        <v>5.1472750599448744E-3</v>
      </c>
      <c r="J136" s="75">
        <f t="shared" si="18"/>
        <v>6.7482316307912573E-3</v>
      </c>
      <c r="K136" s="75">
        <f t="shared" si="18"/>
        <v>7.5824482355912291E-3</v>
      </c>
      <c r="L136" s="76">
        <f t="shared" si="12"/>
        <v>6.2326501244517867E-3</v>
      </c>
    </row>
    <row r="137" spans="1:12">
      <c r="A137" s="9" t="s">
        <v>36</v>
      </c>
      <c r="B137" s="74">
        <f t="shared" si="17"/>
        <v>2.0432729666294631E-2</v>
      </c>
      <c r="C137" s="74">
        <f t="shared" si="17"/>
        <v>1.7573605251553329E-2</v>
      </c>
      <c r="D137" s="74">
        <f t="shared" si="17"/>
        <v>7.6511803256014308E-3</v>
      </c>
      <c r="E137" s="75">
        <f>RATE(5, ,-E41,F41)</f>
        <v>6.3178958488704544E-3</v>
      </c>
      <c r="F137" s="75">
        <f t="shared" si="18"/>
        <v>1.1972344649294241E-2</v>
      </c>
      <c r="G137" s="75">
        <f t="shared" si="18"/>
        <v>1.0041994125199696E-2</v>
      </c>
      <c r="H137" s="75">
        <f t="shared" si="18"/>
        <v>1.5634224563898683E-2</v>
      </c>
      <c r="I137" s="75">
        <f t="shared" si="18"/>
        <v>1.1936580663459814E-2</v>
      </c>
      <c r="J137" s="75">
        <f t="shared" si="18"/>
        <v>8.1302003080525268E-3</v>
      </c>
      <c r="K137" s="75">
        <f t="shared" si="18"/>
        <v>8.953765559591929E-3</v>
      </c>
      <c r="L137" s="76">
        <f t="shared" si="12"/>
        <v>1.110850776775877E-2</v>
      </c>
    </row>
    <row r="138" spans="1:12">
      <c r="A138" s="9" t="s">
        <v>37</v>
      </c>
      <c r="B138" s="74">
        <f t="shared" si="17"/>
        <v>1.5934339768147981E-2</v>
      </c>
      <c r="C138" s="74">
        <f t="shared" si="17"/>
        <v>1.1603357352303554E-2</v>
      </c>
      <c r="D138" s="74">
        <f t="shared" si="17"/>
        <v>4.6094711566437496E-3</v>
      </c>
      <c r="E138" s="75">
        <f>RATE(5, ,-E42,F42)</f>
        <v>3.42802144654929E-3</v>
      </c>
      <c r="F138" s="75">
        <f t="shared" si="18"/>
        <v>1.8859013455956731E-3</v>
      </c>
      <c r="G138" s="75">
        <f t="shared" si="18"/>
        <v>4.1206922503276532E-3</v>
      </c>
      <c r="H138" s="75">
        <f t="shared" si="18"/>
        <v>4.9800839457070766E-3</v>
      </c>
      <c r="I138" s="75">
        <f t="shared" si="18"/>
        <v>4.7975490242874227E-3</v>
      </c>
      <c r="J138" s="75">
        <f t="shared" si="18"/>
        <v>7.175466223173668E-3</v>
      </c>
      <c r="K138" s="75">
        <f t="shared" si="18"/>
        <v>7.9715440262170777E-3</v>
      </c>
      <c r="L138" s="76">
        <f t="shared" si="12"/>
        <v>5.1532218567844797E-3</v>
      </c>
    </row>
    <row r="139" spans="1:12">
      <c r="A139" s="11"/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8"/>
    </row>
    <row r="140" spans="1:12">
      <c r="A140" s="3" t="s">
        <v>38</v>
      </c>
      <c r="B140" s="71">
        <f t="shared" si="17"/>
        <v>7.3148754748972337E-3</v>
      </c>
      <c r="C140" s="71">
        <f t="shared" si="17"/>
        <v>5.285657076019426E-3</v>
      </c>
      <c r="D140" s="71">
        <f t="shared" si="17"/>
        <v>7.7181428952397806E-3</v>
      </c>
      <c r="E140" s="72">
        <f>RATE(5, ,-E44,F44)</f>
        <v>1.914623764491957E-3</v>
      </c>
      <c r="F140" s="72">
        <f t="shared" si="18"/>
        <v>3.7924990769903034E-3</v>
      </c>
      <c r="G140" s="72">
        <f t="shared" si="18"/>
        <v>4.8074953888121823E-3</v>
      </c>
      <c r="H140" s="72">
        <f t="shared" si="18"/>
        <v>7.2549951411132879E-3</v>
      </c>
      <c r="I140" s="72">
        <f t="shared" si="18"/>
        <v>6.7522127685056008E-3</v>
      </c>
      <c r="J140" s="72">
        <f t="shared" si="18"/>
        <v>7.8221652932317642E-3</v>
      </c>
      <c r="K140" s="72">
        <f t="shared" si="18"/>
        <v>7.1457700159149595E-3</v>
      </c>
      <c r="L140" s="73">
        <f t="shared" si="12"/>
        <v>6.2614741921970989E-3</v>
      </c>
    </row>
  </sheetData>
  <mergeCells count="3">
    <mergeCell ref="B1:L1"/>
    <mergeCell ref="B49:L49"/>
    <mergeCell ref="B97:L97"/>
  </mergeCells>
  <phoneticPr fontId="2" type="noConversion"/>
  <printOptions horizontalCentered="1"/>
  <pageMargins left="0.25" right="0.25" top="0.5" bottom="0" header="0.5" footer="0.5"/>
  <pageSetup scale="90" orientation="landscape" r:id="rId1"/>
  <headerFooter alignWithMargins="0"/>
  <rowBreaks count="2" manualBreakCount="2">
    <brk id="45" max="11" man="1"/>
    <brk id="9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2"/>
  <dimension ref="A1:AH1073"/>
  <sheetViews>
    <sheetView topLeftCell="E1" zoomScaleNormal="100" workbookViewId="0">
      <selection activeCell="M21" sqref="M21"/>
    </sheetView>
  </sheetViews>
  <sheetFormatPr defaultColWidth="9.42578125" defaultRowHeight="12.75"/>
  <cols>
    <col min="1" max="1" width="14" style="1" customWidth="1"/>
    <col min="2" max="3" width="9" style="13" customWidth="1"/>
    <col min="4" max="4" width="9" style="1" customWidth="1"/>
    <col min="5" max="7" width="9" style="5" customWidth="1"/>
    <col min="8" max="11" width="9" style="1" customWidth="1"/>
    <col min="12" max="12" width="8" style="38" customWidth="1"/>
    <col min="13" max="16384" width="9.42578125" style="40"/>
  </cols>
  <sheetData>
    <row r="1" spans="1:17">
      <c r="B1" s="148" t="s">
        <v>39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</row>
    <row r="2" spans="1:17">
      <c r="A2" s="7" t="s">
        <v>1</v>
      </c>
      <c r="B2" s="14">
        <v>1970</v>
      </c>
      <c r="C2" s="14">
        <v>1980</v>
      </c>
      <c r="D2" s="12">
        <v>1990</v>
      </c>
      <c r="E2" s="2">
        <v>2000</v>
      </c>
      <c r="F2" s="2">
        <v>2005</v>
      </c>
      <c r="G2" s="2">
        <v>2010</v>
      </c>
      <c r="H2" s="2">
        <v>2015</v>
      </c>
      <c r="I2" s="2">
        <v>2020</v>
      </c>
      <c r="J2" s="2">
        <v>2025</v>
      </c>
      <c r="K2" s="2">
        <v>2030</v>
      </c>
      <c r="L2" s="2">
        <v>2035</v>
      </c>
    </row>
    <row r="3" spans="1:17" s="41" customFormat="1">
      <c r="A3" s="8" t="s">
        <v>2</v>
      </c>
      <c r="B3" s="15">
        <v>124.59999999999945</v>
      </c>
      <c r="C3" s="15">
        <v>123.3</v>
      </c>
      <c r="D3" s="15">
        <v>166.56400000000031</v>
      </c>
      <c r="E3" s="15">
        <v>182.43</v>
      </c>
      <c r="F3" s="15">
        <v>185.173</v>
      </c>
      <c r="G3" s="94">
        <v>191.2224937321366</v>
      </c>
      <c r="H3" s="94">
        <v>193.0052888926395</v>
      </c>
      <c r="I3" s="94">
        <v>198.6605232520111</v>
      </c>
      <c r="J3" s="94">
        <v>204.34392609911063</v>
      </c>
      <c r="K3" s="94">
        <v>210.62570127773273</v>
      </c>
      <c r="L3" s="94">
        <v>218.20031147259547</v>
      </c>
    </row>
    <row r="4" spans="1:17" s="41" customFormat="1">
      <c r="A4" s="9" t="s">
        <v>3</v>
      </c>
      <c r="B4" s="17">
        <v>25</v>
      </c>
      <c r="C4" s="17">
        <v>27</v>
      </c>
      <c r="D4" s="17">
        <v>40.299999999999997</v>
      </c>
      <c r="E4" s="13">
        <v>47.234999999999999</v>
      </c>
      <c r="F4" s="129">
        <v>47.461999999999989</v>
      </c>
      <c r="G4" s="129">
        <v>45.572778490657811</v>
      </c>
      <c r="H4" s="129">
        <v>45.409567908732242</v>
      </c>
      <c r="I4" s="129">
        <v>43.925828269589601</v>
      </c>
      <c r="J4" s="129">
        <v>44.134436467203159</v>
      </c>
      <c r="K4" s="129">
        <v>44.740524998725505</v>
      </c>
      <c r="L4" s="129">
        <v>45.53006950146505</v>
      </c>
    </row>
    <row r="5" spans="1:17" s="41" customFormat="1">
      <c r="A5" s="9" t="s">
        <v>4</v>
      </c>
      <c r="B5" s="17">
        <v>26</v>
      </c>
      <c r="C5" s="17">
        <v>21.699999999999818</v>
      </c>
      <c r="D5" s="17">
        <v>33.899999999999636</v>
      </c>
      <c r="E5" s="13">
        <v>39.298999999999999</v>
      </c>
      <c r="F5" s="129">
        <v>40.416000000000167</v>
      </c>
      <c r="G5" s="129">
        <v>35.119627910351028</v>
      </c>
      <c r="H5" s="129">
        <v>28.346261084685011</v>
      </c>
      <c r="I5" s="129">
        <v>27.384179693120586</v>
      </c>
      <c r="J5" s="129">
        <v>26.490481418425134</v>
      </c>
      <c r="K5" s="129">
        <v>26.113825035060017</v>
      </c>
      <c r="L5" s="129">
        <v>26.255005725333831</v>
      </c>
      <c r="M5" s="40"/>
      <c r="N5" s="40"/>
      <c r="O5" s="40"/>
      <c r="P5" s="40"/>
      <c r="Q5" s="40"/>
    </row>
    <row r="6" spans="1:17" s="41" customFormat="1">
      <c r="A6" s="9" t="s">
        <v>5</v>
      </c>
      <c r="B6" s="17">
        <v>44.900000000000091</v>
      </c>
      <c r="C6" s="17">
        <v>45.599999999999909</v>
      </c>
      <c r="D6" s="17">
        <v>58</v>
      </c>
      <c r="E6" s="13">
        <v>59.837000000000003</v>
      </c>
      <c r="F6" s="129">
        <v>62.076000000000022</v>
      </c>
      <c r="G6" s="129">
        <v>66.500952433270413</v>
      </c>
      <c r="H6" s="129">
        <v>73.976234564761626</v>
      </c>
      <c r="I6" s="129">
        <v>80.782430765684694</v>
      </c>
      <c r="J6" s="129">
        <v>74.577565711175566</v>
      </c>
      <c r="K6" s="129">
        <v>74.543870680213331</v>
      </c>
      <c r="L6" s="129">
        <v>76.314825841916672</v>
      </c>
      <c r="M6" s="40"/>
      <c r="N6" s="40"/>
      <c r="O6" s="40"/>
      <c r="P6" s="40"/>
      <c r="Q6" s="40"/>
    </row>
    <row r="7" spans="1:17" s="41" customFormat="1">
      <c r="A7" s="9" t="s">
        <v>6</v>
      </c>
      <c r="B7" s="17">
        <v>17.5</v>
      </c>
      <c r="C7" s="17">
        <v>20.399999999999864</v>
      </c>
      <c r="D7" s="17">
        <v>26.899999999999864</v>
      </c>
      <c r="E7" s="13">
        <v>26.873000000000001</v>
      </c>
      <c r="F7" s="129">
        <v>26.11200000000008</v>
      </c>
      <c r="G7" s="129">
        <v>34.395865661557309</v>
      </c>
      <c r="H7" s="129">
        <v>35.70320752656562</v>
      </c>
      <c r="I7" s="129">
        <v>37.720601468053246</v>
      </c>
      <c r="J7" s="129">
        <v>50.14724004752361</v>
      </c>
      <c r="K7" s="129">
        <v>54.09449556458685</v>
      </c>
      <c r="L7" s="129">
        <v>58.451983253523395</v>
      </c>
      <c r="M7" s="40"/>
      <c r="N7" s="40"/>
      <c r="O7" s="40"/>
      <c r="P7" s="40"/>
      <c r="Q7" s="40"/>
    </row>
    <row r="8" spans="1:17" s="41" customFormat="1">
      <c r="A8" s="9" t="s">
        <v>7</v>
      </c>
      <c r="B8" s="17">
        <v>11.2</v>
      </c>
      <c r="C8" s="17">
        <v>8.6000000000000227</v>
      </c>
      <c r="D8" s="17">
        <v>7.3999999999999773</v>
      </c>
      <c r="E8" s="13">
        <v>9.1859999999999999</v>
      </c>
      <c r="F8" s="129">
        <v>9.1069999999999709</v>
      </c>
      <c r="G8" s="129">
        <v>9.5869495568137495</v>
      </c>
      <c r="H8" s="129">
        <v>9.4943350009191363</v>
      </c>
      <c r="I8" s="129">
        <v>8.7674726802159739</v>
      </c>
      <c r="J8" s="129">
        <v>8.8903909086096746</v>
      </c>
      <c r="K8" s="129">
        <v>11.100885174661698</v>
      </c>
      <c r="L8" s="129">
        <v>11.579870254386947</v>
      </c>
    </row>
    <row r="9" spans="1:17">
      <c r="A9" s="10"/>
      <c r="B9" s="16"/>
      <c r="C9" s="16"/>
      <c r="D9" s="16"/>
      <c r="E9" s="98"/>
      <c r="F9" s="98"/>
      <c r="G9" s="98"/>
      <c r="H9" s="98"/>
      <c r="I9" s="98"/>
      <c r="J9" s="98"/>
      <c r="K9" s="98"/>
      <c r="L9" s="98"/>
    </row>
    <row r="10" spans="1:17">
      <c r="A10" s="3" t="s">
        <v>8</v>
      </c>
      <c r="B10" s="15">
        <v>56</v>
      </c>
      <c r="C10" s="15">
        <v>47.5</v>
      </c>
      <c r="D10" s="15">
        <v>49.711999999999989</v>
      </c>
      <c r="E10" s="99">
        <v>50.236000000000004</v>
      </c>
      <c r="F10" s="99">
        <v>54.075000000000003</v>
      </c>
      <c r="G10" s="100">
        <v>54.257919077637055</v>
      </c>
      <c r="H10" s="100">
        <v>55.062150790922288</v>
      </c>
      <c r="I10" s="100">
        <v>56.082286439048538</v>
      </c>
      <c r="J10" s="100">
        <v>57.650695676810862</v>
      </c>
      <c r="K10" s="100">
        <v>59.770141489201279</v>
      </c>
      <c r="L10" s="100">
        <v>61.829782842642146</v>
      </c>
    </row>
    <row r="11" spans="1:17">
      <c r="A11" s="9" t="s">
        <v>9</v>
      </c>
      <c r="B11" s="17">
        <v>15.899999999999864</v>
      </c>
      <c r="C11" s="17">
        <v>17.099999999999909</v>
      </c>
      <c r="D11" s="17">
        <v>20.5</v>
      </c>
      <c r="E11" s="13">
        <v>21.658000000000001</v>
      </c>
      <c r="F11" s="13">
        <v>23.907</v>
      </c>
      <c r="G11" s="97">
        <v>22.99116855548834</v>
      </c>
      <c r="H11" s="97">
        <v>23.148526859987818</v>
      </c>
      <c r="I11" s="97">
        <v>23.301808682505765</v>
      </c>
      <c r="J11" s="97">
        <v>24.007085537131118</v>
      </c>
      <c r="K11" s="97">
        <v>24.823287434481216</v>
      </c>
      <c r="L11" s="97">
        <v>25.488202811074324</v>
      </c>
    </row>
    <row r="12" spans="1:17">
      <c r="A12" s="9" t="s">
        <v>10</v>
      </c>
      <c r="B12" s="17">
        <v>40.100000000000136</v>
      </c>
      <c r="C12" s="17">
        <v>30.400000000000091</v>
      </c>
      <c r="D12" s="17">
        <v>29.2</v>
      </c>
      <c r="E12" s="13">
        <v>28.577999999999999</v>
      </c>
      <c r="F12" s="13">
        <v>30.167999999999999</v>
      </c>
      <c r="G12" s="97">
        <v>31.266750522148719</v>
      </c>
      <c r="H12" s="97">
        <v>31.91362393093447</v>
      </c>
      <c r="I12" s="97">
        <v>32.780477756542773</v>
      </c>
      <c r="J12" s="97">
        <v>33.643610139679744</v>
      </c>
      <c r="K12" s="97">
        <v>34.946854054720063</v>
      </c>
      <c r="L12" s="97">
        <v>36.341580031567823</v>
      </c>
    </row>
    <row r="13" spans="1:17">
      <c r="A13" s="10"/>
      <c r="B13" s="16"/>
      <c r="C13" s="16"/>
      <c r="D13" s="16"/>
      <c r="E13" s="98"/>
      <c r="F13" s="98"/>
      <c r="G13" s="98"/>
      <c r="H13" s="98"/>
      <c r="I13" s="98"/>
      <c r="J13" s="98"/>
      <c r="K13" s="98"/>
      <c r="L13" s="98"/>
    </row>
    <row r="14" spans="1:17">
      <c r="A14" s="3" t="s">
        <v>11</v>
      </c>
      <c r="B14" s="15">
        <v>81.900000000000091</v>
      </c>
      <c r="C14" s="15">
        <v>73.899999999999864</v>
      </c>
      <c r="D14" s="15">
        <v>84.571999999999889</v>
      </c>
      <c r="E14" s="99">
        <v>84.44</v>
      </c>
      <c r="F14" s="99">
        <v>87.313999999999993</v>
      </c>
      <c r="G14" s="99">
        <v>89.495787788209711</v>
      </c>
      <c r="H14" s="99">
        <v>93.162502987665533</v>
      </c>
      <c r="I14" s="99">
        <v>97.539961997055201</v>
      </c>
      <c r="J14" s="99">
        <v>102.80486490993431</v>
      </c>
      <c r="K14" s="99">
        <v>108.93834434318271</v>
      </c>
      <c r="L14" s="99">
        <v>114.88293624489563</v>
      </c>
    </row>
    <row r="15" spans="1:17">
      <c r="A15" s="9" t="s">
        <v>12</v>
      </c>
      <c r="B15" s="17">
        <v>21.4</v>
      </c>
      <c r="C15" s="17">
        <v>16.100000000000001</v>
      </c>
      <c r="D15" s="17">
        <v>18.3</v>
      </c>
      <c r="E15" s="13">
        <v>18.163</v>
      </c>
      <c r="F15" s="13">
        <v>18.545999999999999</v>
      </c>
      <c r="G15" s="97">
        <v>19.146684037263068</v>
      </c>
      <c r="H15" s="97">
        <v>20.040063549616242</v>
      </c>
      <c r="I15" s="97">
        <v>21.086568338689016</v>
      </c>
      <c r="J15" s="97">
        <v>22.270683562194989</v>
      </c>
      <c r="K15" s="97">
        <v>23.259727975287451</v>
      </c>
      <c r="L15" s="97">
        <v>24.142806139061783</v>
      </c>
    </row>
    <row r="16" spans="1:17">
      <c r="A16" s="9" t="s">
        <v>13</v>
      </c>
      <c r="B16" s="17">
        <v>13.4</v>
      </c>
      <c r="C16" s="17">
        <v>11.5</v>
      </c>
      <c r="D16" s="17">
        <v>14</v>
      </c>
      <c r="E16" s="13">
        <v>13.692</v>
      </c>
      <c r="F16" s="13">
        <v>14.103</v>
      </c>
      <c r="G16" s="97">
        <v>14.945384459012507</v>
      </c>
      <c r="H16" s="97">
        <v>15.600863779790284</v>
      </c>
      <c r="I16" s="97">
        <v>16.323585638183129</v>
      </c>
      <c r="J16" s="97">
        <v>17.106881919158383</v>
      </c>
      <c r="K16" s="97">
        <v>17.943097714890325</v>
      </c>
      <c r="L16" s="97">
        <v>18.672227119527609</v>
      </c>
    </row>
    <row r="17" spans="1:34">
      <c r="A17" s="9" t="s">
        <v>14</v>
      </c>
      <c r="B17" s="17">
        <v>0.90000000000000568</v>
      </c>
      <c r="C17" s="17">
        <v>0.90000000000000568</v>
      </c>
      <c r="D17" s="17">
        <v>1</v>
      </c>
      <c r="E17" s="13">
        <v>2.1640000000000001</v>
      </c>
      <c r="F17" s="13">
        <v>2.214</v>
      </c>
      <c r="G17" s="97">
        <v>2.2857712933652041</v>
      </c>
      <c r="H17" s="97">
        <v>2.3450226087311461</v>
      </c>
      <c r="I17" s="97">
        <v>2.4576404022131517</v>
      </c>
      <c r="J17" s="97">
        <v>2.5797472126532726</v>
      </c>
      <c r="K17" s="97">
        <v>2.682770180523053</v>
      </c>
      <c r="L17" s="97">
        <v>2.7787753326610272</v>
      </c>
    </row>
    <row r="18" spans="1:34" s="41" customFormat="1">
      <c r="A18" s="9" t="s">
        <v>15</v>
      </c>
      <c r="B18" s="17">
        <v>13.3</v>
      </c>
      <c r="C18" s="17">
        <v>9.0999999999999943</v>
      </c>
      <c r="D18" s="17">
        <v>8</v>
      </c>
      <c r="E18" s="13">
        <v>7.649</v>
      </c>
      <c r="F18" s="13">
        <v>7.8570000000000002</v>
      </c>
      <c r="G18" s="97">
        <v>7.9036847708640749</v>
      </c>
      <c r="H18" s="97">
        <v>8.143709926178472</v>
      </c>
      <c r="I18" s="97">
        <v>8.3818562556555545</v>
      </c>
      <c r="J18" s="97">
        <v>8.631441254946612</v>
      </c>
      <c r="K18" s="97">
        <v>8.8138139022765252</v>
      </c>
      <c r="L18" s="97">
        <v>8.9855197969236933</v>
      </c>
      <c r="M18" s="40"/>
      <c r="N18" s="40"/>
      <c r="O18" s="40"/>
      <c r="P18" s="40"/>
      <c r="Q18" s="40"/>
    </row>
    <row r="19" spans="1:34">
      <c r="A19" s="9" t="s">
        <v>16</v>
      </c>
      <c r="B19" s="17">
        <v>2.9</v>
      </c>
      <c r="C19" s="17">
        <v>4.7</v>
      </c>
      <c r="D19" s="17">
        <v>5.5</v>
      </c>
      <c r="E19" s="13">
        <v>4.8250000000000002</v>
      </c>
      <c r="F19" s="13">
        <v>4.8</v>
      </c>
      <c r="G19" s="97">
        <v>5.1853430272752492</v>
      </c>
      <c r="H19" s="97">
        <v>5.5154385407414637</v>
      </c>
      <c r="I19" s="97">
        <v>5.815021208592988</v>
      </c>
      <c r="J19" s="97">
        <v>6.3854382602287814</v>
      </c>
      <c r="K19" s="97">
        <v>7.9963353043772862</v>
      </c>
      <c r="L19" s="97">
        <v>9.1660450156503526</v>
      </c>
    </row>
    <row r="20" spans="1:34">
      <c r="A20" s="9" t="s">
        <v>17</v>
      </c>
      <c r="B20" s="17">
        <v>6.5999999999999943</v>
      </c>
      <c r="C20" s="17">
        <v>6.3999999999999773</v>
      </c>
      <c r="D20" s="17">
        <v>8.6000000000000227</v>
      </c>
      <c r="E20" s="13">
        <v>11.294</v>
      </c>
      <c r="F20" s="13">
        <v>11.689</v>
      </c>
      <c r="G20" s="97">
        <v>12.084095548221207</v>
      </c>
      <c r="H20" s="97">
        <v>12.814102804071924</v>
      </c>
      <c r="I20" s="97">
        <v>13.834232741775759</v>
      </c>
      <c r="J20" s="97">
        <v>15.408470046232779</v>
      </c>
      <c r="K20" s="97">
        <v>17.316920949145572</v>
      </c>
      <c r="L20" s="97">
        <v>19.74895606763965</v>
      </c>
    </row>
    <row r="21" spans="1:34">
      <c r="A21" s="9" t="s">
        <v>18</v>
      </c>
      <c r="B21" s="17">
        <v>23.4</v>
      </c>
      <c r="C21" s="17">
        <v>25.2</v>
      </c>
      <c r="D21" s="17">
        <v>29.1</v>
      </c>
      <c r="E21" s="13">
        <f>23.653+3</f>
        <v>26.652999999999999</v>
      </c>
      <c r="F21" s="13">
        <f>25.105+3</f>
        <v>28.105</v>
      </c>
      <c r="G21" s="97">
        <f>24.8448246522084+3.1</f>
        <v>27.9448246522084</v>
      </c>
      <c r="H21" s="97">
        <f>25.503301778536+3.2</f>
        <v>28.703301778535998</v>
      </c>
      <c r="I21" s="97">
        <f>26.3410574119456+3.3</f>
        <v>29.641057411945599</v>
      </c>
      <c r="J21" s="97">
        <f>27.0222026545195+3.4</f>
        <v>30.422202654519499</v>
      </c>
      <c r="K21" s="97">
        <f>27.5256783166825+3.4</f>
        <v>30.9256783166825</v>
      </c>
      <c r="L21" s="97">
        <f>27.9886067734315+3.4</f>
        <v>31.388606773431498</v>
      </c>
    </row>
    <row r="22" spans="1:34" ht="12.6" customHeight="1">
      <c r="A22" s="10"/>
      <c r="B22" s="16"/>
      <c r="C22" s="16"/>
      <c r="D22" s="16"/>
      <c r="E22" s="98"/>
      <c r="F22" s="98"/>
      <c r="G22" s="98"/>
      <c r="H22" s="98"/>
      <c r="I22" s="98"/>
      <c r="J22" s="98"/>
      <c r="K22" s="98"/>
      <c r="L22" s="98"/>
      <c r="N22" s="70"/>
      <c r="O22" s="70"/>
      <c r="P22" s="70"/>
      <c r="Q22" s="70"/>
      <c r="R22" s="70"/>
      <c r="S22" s="70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</row>
    <row r="23" spans="1:34">
      <c r="A23" s="3" t="s">
        <v>19</v>
      </c>
      <c r="B23" s="15">
        <v>101.09999999999945</v>
      </c>
      <c r="C23" s="15">
        <v>103.8</v>
      </c>
      <c r="D23" s="15">
        <v>145.1</v>
      </c>
      <c r="E23" s="99">
        <v>142.405</v>
      </c>
      <c r="F23" s="99">
        <v>143.09200000000001</v>
      </c>
      <c r="G23" s="100">
        <v>146.92499343171858</v>
      </c>
      <c r="H23" s="100">
        <v>150.99047989854373</v>
      </c>
      <c r="I23" s="100">
        <v>156.07054383590869</v>
      </c>
      <c r="J23" s="100">
        <v>161.04287893230446</v>
      </c>
      <c r="K23" s="100">
        <v>167.1150697681374</v>
      </c>
      <c r="L23" s="100">
        <v>173.79890113977956</v>
      </c>
    </row>
    <row r="24" spans="1:34">
      <c r="A24" s="9" t="s">
        <v>20</v>
      </c>
      <c r="B24" s="17">
        <v>5.8999999999999773</v>
      </c>
      <c r="C24" s="17">
        <v>7.6999999999999318</v>
      </c>
      <c r="D24" s="17">
        <v>9.2999999999999545</v>
      </c>
      <c r="E24" s="13">
        <v>11.349</v>
      </c>
      <c r="F24" s="13">
        <v>11.324</v>
      </c>
      <c r="G24" s="97">
        <v>11.515527156118338</v>
      </c>
      <c r="H24" s="97">
        <v>11.697521513073021</v>
      </c>
      <c r="I24" s="97">
        <v>11.926112405392912</v>
      </c>
      <c r="J24" s="97">
        <v>12.145953664864308</v>
      </c>
      <c r="K24" s="97">
        <v>12.410662292365283</v>
      </c>
      <c r="L24" s="97">
        <v>12.700663091668911</v>
      </c>
    </row>
    <row r="25" spans="1:34">
      <c r="A25" s="9" t="s">
        <v>21</v>
      </c>
      <c r="B25" s="17">
        <v>16.7</v>
      </c>
      <c r="C25" s="17">
        <v>13.199999999999932</v>
      </c>
      <c r="D25" s="17">
        <v>18.600000000000001</v>
      </c>
      <c r="E25" s="13">
        <v>22.789000000000001</v>
      </c>
      <c r="F25" s="13">
        <v>21.428999999999998</v>
      </c>
      <c r="G25" s="97">
        <v>21.766587827365882</v>
      </c>
      <c r="H25" s="97">
        <v>22.174277580261897</v>
      </c>
      <c r="I25" s="97">
        <v>22.685266057976087</v>
      </c>
      <c r="J25" s="97">
        <v>23.179999717886624</v>
      </c>
      <c r="K25" s="97">
        <v>23.778723308285208</v>
      </c>
      <c r="L25" s="97">
        <v>24.207092532323092</v>
      </c>
    </row>
    <row r="26" spans="1:34">
      <c r="A26" s="9" t="s">
        <v>22</v>
      </c>
      <c r="B26" s="17">
        <v>9.2999999999999545</v>
      </c>
      <c r="C26" s="17">
        <v>6</v>
      </c>
      <c r="D26" s="17">
        <v>7</v>
      </c>
      <c r="E26" s="13">
        <v>9.4499999999999993</v>
      </c>
      <c r="F26" s="13">
        <v>9.4499999999999993</v>
      </c>
      <c r="G26" s="97">
        <v>9.6452986147480964</v>
      </c>
      <c r="H26" s="97">
        <v>10.045158625687835</v>
      </c>
      <c r="I26" s="97">
        <v>10.543187400685987</v>
      </c>
      <c r="J26" s="97">
        <v>11.034989736861254</v>
      </c>
      <c r="K26" s="97">
        <v>11.638896251866699</v>
      </c>
      <c r="L26" s="97">
        <v>12.058107943956413</v>
      </c>
    </row>
    <row r="27" spans="1:34">
      <c r="A27" s="9" t="s">
        <v>23</v>
      </c>
      <c r="B27" s="17">
        <v>1.7</v>
      </c>
      <c r="C27" s="17">
        <v>2.3000000000000114</v>
      </c>
      <c r="D27" s="17">
        <v>3.3000000000000114</v>
      </c>
      <c r="E27" s="13">
        <v>4.3460000000000001</v>
      </c>
      <c r="F27" s="13">
        <v>4.2880000000000003</v>
      </c>
      <c r="G27" s="97">
        <v>4.5111486687881914</v>
      </c>
      <c r="H27" s="97">
        <v>4.6248627309184123</v>
      </c>
      <c r="I27" s="97">
        <v>4.7669698097613553</v>
      </c>
      <c r="J27" s="97">
        <v>4.9058382233609983</v>
      </c>
      <c r="K27" s="97">
        <v>5.0750596803554</v>
      </c>
      <c r="L27" s="97">
        <v>5.3685323570455079</v>
      </c>
    </row>
    <row r="28" spans="1:34">
      <c r="A28" s="9" t="s">
        <v>24</v>
      </c>
      <c r="B28" s="17">
        <v>13.2</v>
      </c>
      <c r="C28" s="17">
        <v>14.9</v>
      </c>
      <c r="D28" s="17">
        <v>16.100000000000001</v>
      </c>
      <c r="E28" s="13">
        <v>21.091999999999999</v>
      </c>
      <c r="F28" s="13">
        <v>21.158000000000001</v>
      </c>
      <c r="G28" s="97">
        <v>22.029032231753146</v>
      </c>
      <c r="H28" s="97">
        <v>22.787425526815582</v>
      </c>
      <c r="I28" s="97">
        <v>23.733014447226722</v>
      </c>
      <c r="J28" s="97">
        <v>24.663692910225105</v>
      </c>
      <c r="K28" s="97">
        <v>25.803766197035362</v>
      </c>
      <c r="L28" s="97">
        <v>27.787560766226527</v>
      </c>
    </row>
    <row r="29" spans="1:34">
      <c r="A29" s="9" t="s">
        <v>25</v>
      </c>
      <c r="B29" s="17">
        <v>12.699999999999932</v>
      </c>
      <c r="C29" s="17">
        <v>19.3</v>
      </c>
      <c r="D29" s="17">
        <v>23.800000000000068</v>
      </c>
      <c r="E29" s="13">
        <v>20.82</v>
      </c>
      <c r="F29" s="13">
        <v>20.82</v>
      </c>
      <c r="G29" s="97">
        <v>21.766860415072863</v>
      </c>
      <c r="H29" s="97">
        <v>22.499577432568678</v>
      </c>
      <c r="I29" s="97">
        <v>23.413282366940628</v>
      </c>
      <c r="J29" s="97">
        <v>24.31218012483037</v>
      </c>
      <c r="K29" s="97">
        <v>25.412965542657467</v>
      </c>
      <c r="L29" s="97">
        <v>26.443886586996801</v>
      </c>
    </row>
    <row r="30" spans="1:34">
      <c r="A30" s="9" t="s">
        <v>26</v>
      </c>
      <c r="B30" s="17">
        <v>12.9</v>
      </c>
      <c r="C30" s="17">
        <v>9.5</v>
      </c>
      <c r="D30" s="17">
        <v>11</v>
      </c>
      <c r="E30" s="13">
        <v>10.036</v>
      </c>
      <c r="F30" s="13">
        <v>10.081</v>
      </c>
      <c r="G30" s="97">
        <v>10.236109640559265</v>
      </c>
      <c r="H30" s="97">
        <v>10.44909192939609</v>
      </c>
      <c r="I30" s="97">
        <v>10.715733658556276</v>
      </c>
      <c r="J30" s="97">
        <v>10.974825983455291</v>
      </c>
      <c r="K30" s="97">
        <v>11.289224610022265</v>
      </c>
      <c r="L30" s="97">
        <v>11.399264631189123</v>
      </c>
    </row>
    <row r="31" spans="1:34">
      <c r="A31" s="9" t="s">
        <v>27</v>
      </c>
      <c r="B31" s="17">
        <v>9.5999999999999659</v>
      </c>
      <c r="C31" s="17">
        <v>9</v>
      </c>
      <c r="D31" s="17">
        <v>7.6000000000000227</v>
      </c>
      <c r="E31" s="13">
        <v>9.1859999999999999</v>
      </c>
      <c r="F31" s="13">
        <v>9.4540000000000006</v>
      </c>
      <c r="G31" s="97">
        <v>9.5210081183142012</v>
      </c>
      <c r="H31" s="97">
        <v>9.6317008138421247</v>
      </c>
      <c r="I31" s="97">
        <v>9.7733440316048164</v>
      </c>
      <c r="J31" s="97">
        <v>9.9037100277380237</v>
      </c>
      <c r="K31" s="97">
        <v>10.061123534108427</v>
      </c>
      <c r="L31" s="97">
        <v>10.393779813900183</v>
      </c>
    </row>
    <row r="32" spans="1:34">
      <c r="A32" s="9" t="s">
        <v>28</v>
      </c>
      <c r="B32" s="17">
        <v>2.4000000000000057</v>
      </c>
      <c r="C32" s="17">
        <v>3</v>
      </c>
      <c r="D32" s="17">
        <v>6.3000000000000114</v>
      </c>
      <c r="E32" s="13">
        <v>7.891</v>
      </c>
      <c r="F32" s="13">
        <v>7.883</v>
      </c>
      <c r="G32" s="97">
        <v>8.4704484380624763</v>
      </c>
      <c r="H32" s="97">
        <v>8.8726266949609833</v>
      </c>
      <c r="I32" s="97">
        <v>9.3732120053447723</v>
      </c>
      <c r="J32" s="97">
        <v>9.868556580194964</v>
      </c>
      <c r="K32" s="97">
        <v>10.477718635743949</v>
      </c>
      <c r="L32" s="97">
        <v>11.236811847556556</v>
      </c>
    </row>
    <row r="33" spans="1:12">
      <c r="A33" s="9" t="s">
        <v>29</v>
      </c>
      <c r="B33" s="17">
        <v>5.5</v>
      </c>
      <c r="C33" s="17">
        <v>7.1000000000000227</v>
      </c>
      <c r="D33" s="17">
        <v>28.1</v>
      </c>
      <c r="E33" s="13">
        <v>9.9760000000000009</v>
      </c>
      <c r="F33" s="13">
        <v>11.304</v>
      </c>
      <c r="G33" s="97">
        <v>11.299127879116492</v>
      </c>
      <c r="H33" s="97">
        <v>11.584519795528564</v>
      </c>
      <c r="I33" s="97">
        <v>11.941164509645947</v>
      </c>
      <c r="J33" s="97">
        <v>12.289699843647904</v>
      </c>
      <c r="K33" s="97">
        <v>12.714432776780512</v>
      </c>
      <c r="L33" s="97">
        <v>12.914622499536746</v>
      </c>
    </row>
    <row r="34" spans="1:12">
      <c r="A34" s="9" t="s">
        <v>30</v>
      </c>
      <c r="B34" s="17">
        <v>4.4000000000000057</v>
      </c>
      <c r="C34" s="17">
        <v>4.4000000000000057</v>
      </c>
      <c r="D34" s="17">
        <v>4.3999999999999773</v>
      </c>
      <c r="E34" s="13">
        <v>4.5090000000000003</v>
      </c>
      <c r="F34" s="13">
        <v>4.9400000000000004</v>
      </c>
      <c r="G34" s="97">
        <v>4.8833158163156289</v>
      </c>
      <c r="H34" s="97">
        <v>5.0260823028595603</v>
      </c>
      <c r="I34" s="97">
        <v>5.2042860618204125</v>
      </c>
      <c r="J34" s="97">
        <v>5.3790715943999539</v>
      </c>
      <c r="K34" s="97">
        <v>5.5926391932624036</v>
      </c>
      <c r="L34" s="97">
        <v>5.998646403617955</v>
      </c>
    </row>
    <row r="35" spans="1:12">
      <c r="A35" s="9" t="s">
        <v>31</v>
      </c>
      <c r="B35" s="17">
        <v>1.0999999999999943</v>
      </c>
      <c r="C35" s="17">
        <v>1.5</v>
      </c>
      <c r="D35" s="17">
        <v>1.7000000000000171</v>
      </c>
      <c r="E35" s="13">
        <v>1.6870000000000001</v>
      </c>
      <c r="F35" s="13">
        <v>1.6870000000000001</v>
      </c>
      <c r="G35" s="97">
        <v>1.7790501197765956</v>
      </c>
      <c r="H35" s="97">
        <v>1.8512915135409984</v>
      </c>
      <c r="I35" s="97">
        <v>1.9426800554009893</v>
      </c>
      <c r="J35" s="97">
        <v>2.0329193918922983</v>
      </c>
      <c r="K35" s="97">
        <v>2.1437224681884945</v>
      </c>
      <c r="L35" s="97">
        <v>2.2734004914147876</v>
      </c>
    </row>
    <row r="36" spans="1:12">
      <c r="A36" s="9" t="s">
        <v>32</v>
      </c>
      <c r="B36" s="17">
        <v>4.3000000000000682</v>
      </c>
      <c r="C36" s="17">
        <v>4.8000000000000114</v>
      </c>
      <c r="D36" s="17">
        <v>6.6000000000000227</v>
      </c>
      <c r="E36" s="13">
        <v>7.8079999999999998</v>
      </c>
      <c r="F36" s="13">
        <v>7.8079999999999998</v>
      </c>
      <c r="G36" s="97">
        <v>7.9591837065056117</v>
      </c>
      <c r="H36" s="97">
        <v>8.150082126697912</v>
      </c>
      <c r="I36" s="97">
        <v>8.388749338256547</v>
      </c>
      <c r="J36" s="97">
        <v>8.6216591052159206</v>
      </c>
      <c r="K36" s="97">
        <v>8.905190749598157</v>
      </c>
      <c r="L36" s="97">
        <v>9.0827243328324432</v>
      </c>
    </row>
    <row r="37" spans="1:12">
      <c r="A37" s="9" t="s">
        <v>33</v>
      </c>
      <c r="B37" s="17">
        <v>1.4000000000000057</v>
      </c>
      <c r="C37" s="17">
        <v>1.1000000000000085</v>
      </c>
      <c r="D37" s="17">
        <v>1.3</v>
      </c>
      <c r="E37" s="13">
        <v>1.466</v>
      </c>
      <c r="F37" s="13">
        <v>1.466</v>
      </c>
      <c r="G37" s="97">
        <v>1.5422947992218106</v>
      </c>
      <c r="H37" s="97">
        <v>1.5962613123920835</v>
      </c>
      <c r="I37" s="97">
        <v>1.663541687295226</v>
      </c>
      <c r="J37" s="97">
        <v>1.7297820277314273</v>
      </c>
      <c r="K37" s="97">
        <v>1.8109445278678091</v>
      </c>
      <c r="L37" s="97">
        <v>1.933807841514521</v>
      </c>
    </row>
    <row r="38" spans="1:12">
      <c r="A38" s="10"/>
      <c r="B38" s="16"/>
      <c r="C38" s="16"/>
      <c r="D38" s="16"/>
      <c r="E38" s="98"/>
      <c r="F38" s="98"/>
      <c r="G38" s="98"/>
      <c r="H38" s="98"/>
      <c r="I38" s="98"/>
      <c r="J38" s="98"/>
      <c r="K38" s="98"/>
      <c r="L38" s="98"/>
    </row>
    <row r="39" spans="1:12">
      <c r="A39" s="3" t="s">
        <v>34</v>
      </c>
      <c r="B39" s="15">
        <v>35.5</v>
      </c>
      <c r="C39" s="15">
        <v>38.200000000000003</v>
      </c>
      <c r="D39" s="15">
        <v>44.05600000000004</v>
      </c>
      <c r="E39" s="99">
        <v>48.161000000000001</v>
      </c>
      <c r="F39" s="99">
        <v>49.545999999999999</v>
      </c>
      <c r="G39" s="100">
        <v>50.372505939321144</v>
      </c>
      <c r="H39" s="100">
        <v>51.652078828332307</v>
      </c>
      <c r="I39" s="100">
        <v>53.117029751890982</v>
      </c>
      <c r="J39" s="100">
        <v>55.136663383708026</v>
      </c>
      <c r="K39" s="100">
        <v>57.695579120390704</v>
      </c>
      <c r="L39" s="100">
        <v>60.764041958583178</v>
      </c>
    </row>
    <row r="40" spans="1:12">
      <c r="A40" s="9" t="s">
        <v>35</v>
      </c>
      <c r="B40" s="17">
        <v>14.599999999999909</v>
      </c>
      <c r="C40" s="17">
        <v>13.7</v>
      </c>
      <c r="D40" s="17">
        <v>15.900000000000091</v>
      </c>
      <c r="E40" s="13">
        <v>17.975999999999999</v>
      </c>
      <c r="F40" s="129">
        <f>Population!F40-'HH POP'!F40</f>
        <v>18.476999999999975</v>
      </c>
      <c r="G40" s="129">
        <f>Population!G40-'HH POP'!G40</f>
        <v>18.867987813432023</v>
      </c>
      <c r="H40" s="129">
        <f>Population!H40-'HH POP'!H40</f>
        <v>19.342769695024572</v>
      </c>
      <c r="I40" s="129">
        <f>Population!I40-'HH POP'!I40</f>
        <v>19.871098051720196</v>
      </c>
      <c r="J40" s="129">
        <f>Population!J40-'HH POP'!J40</f>
        <v>20.690846800740246</v>
      </c>
      <c r="K40" s="129">
        <f>Population!K40-'HH POP'!K40</f>
        <v>21.588444811363047</v>
      </c>
      <c r="L40" s="129">
        <f>Population!L40-'HH POP'!L40</f>
        <v>22.66126632737155</v>
      </c>
    </row>
    <row r="41" spans="1:12">
      <c r="A41" s="9" t="s">
        <v>36</v>
      </c>
      <c r="B41" s="17">
        <v>1.5</v>
      </c>
      <c r="C41" s="17">
        <v>3</v>
      </c>
      <c r="D41" s="17">
        <v>2.4000000000000057</v>
      </c>
      <c r="E41" s="13">
        <v>2.5110000000000001</v>
      </c>
      <c r="F41" s="129">
        <f>Population!F41-'HH POP'!F41</f>
        <v>2.5320000000000107</v>
      </c>
      <c r="G41" s="129">
        <f>Population!G41-'HH POP'!G41</f>
        <v>2.713247826511747</v>
      </c>
      <c r="H41" s="129">
        <f>Population!H41-'HH POP'!H41</f>
        <v>2.8194776040541853</v>
      </c>
      <c r="I41" s="129">
        <f>Population!I41-'HH POP'!I41</f>
        <v>3.0165506471662979</v>
      </c>
      <c r="J41" s="129">
        <f>Population!J41-'HH POP'!J41</f>
        <v>3.205213096230608</v>
      </c>
      <c r="K41" s="129">
        <f>Population!K41-'HH POP'!K41</f>
        <v>3.3695387622723274</v>
      </c>
      <c r="L41" s="129">
        <f>Population!L41-'HH POP'!L41</f>
        <v>3.5675282126853176</v>
      </c>
    </row>
    <row r="42" spans="1:12">
      <c r="A42" s="9" t="s">
        <v>37</v>
      </c>
      <c r="B42" s="17">
        <v>19.399999999999999</v>
      </c>
      <c r="C42" s="17">
        <v>21.5</v>
      </c>
      <c r="D42" s="17">
        <v>25.800000000000068</v>
      </c>
      <c r="E42" s="13">
        <v>27.673999999999999</v>
      </c>
      <c r="F42" s="129">
        <f>Population!F42-'HH POP'!F42</f>
        <v>28.537000000000035</v>
      </c>
      <c r="G42" s="129">
        <f>Population!G42-'HH POP'!G42</f>
        <v>28.791270299377402</v>
      </c>
      <c r="H42" s="129">
        <f>Population!H42-'HH POP'!H42</f>
        <v>29.489831529253479</v>
      </c>
      <c r="I42" s="129">
        <f>Population!I42-'HH POP'!I42</f>
        <v>30.229381053004431</v>
      </c>
      <c r="J42" s="129">
        <f>Population!J42-'HH POP'!J42</f>
        <v>31.240603486737086</v>
      </c>
      <c r="K42" s="129">
        <f>Population!K42-'HH POP'!K42</f>
        <v>32.737595546755301</v>
      </c>
      <c r="L42" s="129">
        <f>Population!L42-'HH POP'!L42</f>
        <v>34.535247418526296</v>
      </c>
    </row>
    <row r="43" spans="1:12">
      <c r="A43" s="10"/>
      <c r="B43" s="16"/>
      <c r="C43" s="16"/>
      <c r="D43" s="16"/>
      <c r="E43" s="16"/>
      <c r="F43" s="16"/>
      <c r="G43" s="16"/>
      <c r="H43" s="98"/>
      <c r="I43" s="98"/>
      <c r="J43" s="98"/>
      <c r="K43" s="98"/>
      <c r="L43" s="98"/>
    </row>
    <row r="44" spans="1:12">
      <c r="A44" s="3" t="s">
        <v>38</v>
      </c>
      <c r="B44" s="15">
        <v>399.099999999999</v>
      </c>
      <c r="C44" s="15">
        <v>386.7</v>
      </c>
      <c r="D44" s="15">
        <v>490.00400000000059</v>
      </c>
      <c r="E44" s="15">
        <v>507.67199999999997</v>
      </c>
      <c r="F44" s="15">
        <v>519.20000000000005</v>
      </c>
      <c r="G44" s="15">
        <v>532.27369996902314</v>
      </c>
      <c r="H44" s="15">
        <v>543.87250139810328</v>
      </c>
      <c r="I44" s="15">
        <v>561.4703452759145</v>
      </c>
      <c r="J44" s="15">
        <v>580.97902900186818</v>
      </c>
      <c r="K44" s="15">
        <v>604.14483599864479</v>
      </c>
      <c r="L44" s="15">
        <v>629.47597365849606</v>
      </c>
    </row>
    <row r="45" spans="1:12" ht="13.5" customHeight="1">
      <c r="A45" s="42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</row>
    <row r="46" spans="1:12" ht="13.5" customHeight="1">
      <c r="A46" s="42"/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</row>
    <row r="47" spans="1:12">
      <c r="A47" s="42"/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</row>
    <row r="48" spans="1:12">
      <c r="A48" s="40"/>
      <c r="B48" s="60"/>
      <c r="C48" s="60"/>
      <c r="D48" s="43"/>
      <c r="E48" s="55"/>
      <c r="F48" s="55"/>
      <c r="G48" s="55"/>
      <c r="H48" s="40"/>
      <c r="I48" s="40"/>
      <c r="J48" s="40"/>
      <c r="K48" s="40"/>
      <c r="L48" s="40"/>
    </row>
    <row r="49" spans="1:12">
      <c r="A49" s="1" t="s">
        <v>51</v>
      </c>
      <c r="B49" s="148" t="s">
        <v>67</v>
      </c>
      <c r="C49" s="148"/>
      <c r="D49" s="148"/>
      <c r="E49" s="148"/>
      <c r="F49" s="148"/>
      <c r="G49" s="148"/>
      <c r="H49" s="148"/>
      <c r="I49" s="148"/>
      <c r="J49" s="148"/>
      <c r="K49" s="148"/>
      <c r="L49" s="148"/>
    </row>
    <row r="50" spans="1:12">
      <c r="A50" s="7" t="s">
        <v>1</v>
      </c>
      <c r="B50" s="6" t="s">
        <v>53</v>
      </c>
      <c r="C50" s="6" t="s">
        <v>54</v>
      </c>
      <c r="D50" s="2" t="s">
        <v>55</v>
      </c>
      <c r="E50" s="2" t="s">
        <v>56</v>
      </c>
      <c r="F50" s="2" t="s">
        <v>57</v>
      </c>
      <c r="G50" s="2" t="s">
        <v>58</v>
      </c>
      <c r="H50" s="2" t="s">
        <v>59</v>
      </c>
      <c r="I50" s="2" t="s">
        <v>60</v>
      </c>
      <c r="J50" s="2" t="s">
        <v>82</v>
      </c>
      <c r="K50" s="2" t="s">
        <v>61</v>
      </c>
      <c r="L50" s="2" t="s">
        <v>62</v>
      </c>
    </row>
    <row r="51" spans="1:12">
      <c r="A51" s="3" t="s">
        <v>2</v>
      </c>
      <c r="B51" s="15">
        <f>C3-B3</f>
        <v>-1.2999999999994571</v>
      </c>
      <c r="C51" s="15">
        <f t="shared" ref="C51:K51" si="0">D3-C3</f>
        <v>43.264000000000308</v>
      </c>
      <c r="D51" s="15">
        <f t="shared" si="0"/>
        <v>15.865999999999701</v>
      </c>
      <c r="E51" s="15">
        <f>F3-E3</f>
        <v>2.742999999999995</v>
      </c>
      <c r="F51" s="15">
        <f>G3-F3</f>
        <v>6.0494937321365967</v>
      </c>
      <c r="G51" s="15">
        <f t="shared" si="0"/>
        <v>1.7827951605029</v>
      </c>
      <c r="H51" s="15">
        <f t="shared" si="0"/>
        <v>5.6552343593716046</v>
      </c>
      <c r="I51" s="15">
        <f t="shared" si="0"/>
        <v>5.6834028470995293</v>
      </c>
      <c r="J51" s="15">
        <f t="shared" si="0"/>
        <v>6.2817751786220981</v>
      </c>
      <c r="K51" s="15">
        <f t="shared" si="0"/>
        <v>7.5746101948627427</v>
      </c>
      <c r="L51" s="15">
        <f>L3-F3</f>
        <v>33.027311472595471</v>
      </c>
    </row>
    <row r="52" spans="1:12">
      <c r="A52" s="9" t="s">
        <v>3</v>
      </c>
      <c r="B52" s="17">
        <f t="shared" ref="B52:K67" si="1">C4-B4</f>
        <v>2</v>
      </c>
      <c r="C52" s="17">
        <f t="shared" si="1"/>
        <v>13.299999999999997</v>
      </c>
      <c r="D52" s="17">
        <f t="shared" si="1"/>
        <v>6.9350000000000023</v>
      </c>
      <c r="E52" s="17">
        <f t="shared" si="1"/>
        <v>0.22699999999998965</v>
      </c>
      <c r="F52" s="17">
        <f t="shared" si="1"/>
        <v>-1.8892215093421783</v>
      </c>
      <c r="G52" s="17">
        <f t="shared" si="1"/>
        <v>-0.16321058192556848</v>
      </c>
      <c r="H52" s="17">
        <f t="shared" si="1"/>
        <v>-1.483739639142641</v>
      </c>
      <c r="I52" s="17">
        <f t="shared" si="1"/>
        <v>0.20860819761355742</v>
      </c>
      <c r="J52" s="17">
        <f t="shared" si="1"/>
        <v>0.60608853152234587</v>
      </c>
      <c r="K52" s="17">
        <f t="shared" si="1"/>
        <v>0.78954450273954535</v>
      </c>
      <c r="L52" s="17">
        <f t="shared" ref="L52:L92" si="2">L4-F4</f>
        <v>-1.931930498534939</v>
      </c>
    </row>
    <row r="53" spans="1:12">
      <c r="A53" s="9" t="s">
        <v>4</v>
      </c>
      <c r="B53" s="17">
        <f t="shared" si="1"/>
        <v>-4.3000000000001819</v>
      </c>
      <c r="C53" s="17">
        <f t="shared" si="1"/>
        <v>12.199999999999818</v>
      </c>
      <c r="D53" s="17">
        <f t="shared" si="1"/>
        <v>5.3990000000003633</v>
      </c>
      <c r="E53" s="17">
        <f t="shared" si="1"/>
        <v>1.1170000000001679</v>
      </c>
      <c r="F53" s="17">
        <f t="shared" si="1"/>
        <v>-5.2963720896491395</v>
      </c>
      <c r="G53" s="17">
        <f t="shared" si="1"/>
        <v>-6.7733668256660167</v>
      </c>
      <c r="H53" s="17">
        <f t="shared" si="1"/>
        <v>-0.96208139156442485</v>
      </c>
      <c r="I53" s="17">
        <f t="shared" si="1"/>
        <v>-0.89369827469545271</v>
      </c>
      <c r="J53" s="17">
        <f t="shared" si="1"/>
        <v>-0.3766563833651162</v>
      </c>
      <c r="K53" s="17">
        <f t="shared" si="1"/>
        <v>0.14118069027381352</v>
      </c>
      <c r="L53" s="17">
        <f t="shared" si="2"/>
        <v>-14.160994274666336</v>
      </c>
    </row>
    <row r="54" spans="1:12">
      <c r="A54" s="9" t="s">
        <v>5</v>
      </c>
      <c r="B54" s="17">
        <f t="shared" si="1"/>
        <v>0.6999999999998181</v>
      </c>
      <c r="C54" s="17">
        <f t="shared" si="1"/>
        <v>12.400000000000091</v>
      </c>
      <c r="D54" s="17">
        <f t="shared" si="1"/>
        <v>1.8370000000000033</v>
      </c>
      <c r="E54" s="17">
        <f t="shared" si="1"/>
        <v>2.2390000000000185</v>
      </c>
      <c r="F54" s="17">
        <f t="shared" si="1"/>
        <v>4.4249524332703913</v>
      </c>
      <c r="G54" s="17">
        <f t="shared" si="1"/>
        <v>7.4752821314912126</v>
      </c>
      <c r="H54" s="17">
        <f t="shared" si="1"/>
        <v>6.8061962009230683</v>
      </c>
      <c r="I54" s="17">
        <f t="shared" si="1"/>
        <v>-6.2048650545091277</v>
      </c>
      <c r="J54" s="17">
        <f t="shared" si="1"/>
        <v>-3.3695030962235251E-2</v>
      </c>
      <c r="K54" s="17">
        <f t="shared" si="1"/>
        <v>1.7709551617033412</v>
      </c>
      <c r="L54" s="17">
        <f t="shared" si="2"/>
        <v>14.23882584191665</v>
      </c>
    </row>
    <row r="55" spans="1:12">
      <c r="A55" s="9" t="s">
        <v>6</v>
      </c>
      <c r="B55" s="17">
        <f t="shared" si="1"/>
        <v>2.8999999999998636</v>
      </c>
      <c r="C55" s="17">
        <f t="shared" si="1"/>
        <v>6.5</v>
      </c>
      <c r="D55" s="17">
        <f t="shared" si="1"/>
        <v>-2.6999999999862467E-2</v>
      </c>
      <c r="E55" s="17">
        <f t="shared" si="1"/>
        <v>-0.76099999999992107</v>
      </c>
      <c r="F55" s="17">
        <f t="shared" si="1"/>
        <v>8.283865661557229</v>
      </c>
      <c r="G55" s="17">
        <f t="shared" si="1"/>
        <v>1.3073418650083113</v>
      </c>
      <c r="H55" s="17">
        <f t="shared" si="1"/>
        <v>2.0173939414876259</v>
      </c>
      <c r="I55" s="17">
        <f t="shared" si="1"/>
        <v>12.426638579470364</v>
      </c>
      <c r="J55" s="17">
        <f t="shared" si="1"/>
        <v>3.9472555170632404</v>
      </c>
      <c r="K55" s="17">
        <f t="shared" si="1"/>
        <v>4.3574876889365441</v>
      </c>
      <c r="L55" s="17">
        <f t="shared" si="2"/>
        <v>32.339983253523314</v>
      </c>
    </row>
    <row r="56" spans="1:12">
      <c r="A56" s="9" t="s">
        <v>7</v>
      </c>
      <c r="B56" s="17">
        <f t="shared" si="1"/>
        <v>-2.5999999999999766</v>
      </c>
      <c r="C56" s="17">
        <f t="shared" si="1"/>
        <v>-1.2000000000000455</v>
      </c>
      <c r="D56" s="17">
        <f t="shared" si="1"/>
        <v>1.7860000000000227</v>
      </c>
      <c r="E56" s="17">
        <f t="shared" si="1"/>
        <v>-7.9000000000029047E-2</v>
      </c>
      <c r="F56" s="17">
        <f t="shared" si="1"/>
        <v>0.4799495568137786</v>
      </c>
      <c r="G56" s="17">
        <f t="shared" si="1"/>
        <v>-9.2614555894613204E-2</v>
      </c>
      <c r="H56" s="17">
        <f t="shared" si="1"/>
        <v>-0.72686232070316237</v>
      </c>
      <c r="I56" s="17">
        <f t="shared" si="1"/>
        <v>0.1229182283937007</v>
      </c>
      <c r="J56" s="17">
        <f t="shared" si="1"/>
        <v>2.2104942660520237</v>
      </c>
      <c r="K56" s="17">
        <f t="shared" si="1"/>
        <v>0.4789850797252484</v>
      </c>
      <c r="L56" s="17">
        <f t="shared" si="2"/>
        <v>2.4728702543869758</v>
      </c>
    </row>
    <row r="57" spans="1:12">
      <c r="A57" s="11"/>
      <c r="B57" s="87"/>
      <c r="C57" s="87"/>
      <c r="D57" s="87"/>
      <c r="E57" s="88"/>
      <c r="F57" s="87"/>
      <c r="G57" s="87"/>
      <c r="H57" s="87"/>
      <c r="I57" s="87"/>
      <c r="J57" s="87"/>
      <c r="K57" s="87"/>
      <c r="L57" s="16"/>
    </row>
    <row r="58" spans="1:12">
      <c r="A58" s="3" t="s">
        <v>8</v>
      </c>
      <c r="B58" s="15">
        <f t="shared" si="1"/>
        <v>-8.5</v>
      </c>
      <c r="C58" s="15">
        <f t="shared" si="1"/>
        <v>2.2119999999999891</v>
      </c>
      <c r="D58" s="15">
        <f t="shared" si="1"/>
        <v>0.52400000000001512</v>
      </c>
      <c r="E58" s="15">
        <f t="shared" si="1"/>
        <v>3.8389999999999986</v>
      </c>
      <c r="F58" s="15">
        <f t="shared" si="1"/>
        <v>0.1829190776370524</v>
      </c>
      <c r="G58" s="15">
        <f t="shared" si="1"/>
        <v>0.80423171328523324</v>
      </c>
      <c r="H58" s="15">
        <f t="shared" si="1"/>
        <v>1.0201356481262494</v>
      </c>
      <c r="I58" s="15">
        <f t="shared" si="1"/>
        <v>1.5684092377623244</v>
      </c>
      <c r="J58" s="15">
        <f t="shared" si="1"/>
        <v>2.119445812390417</v>
      </c>
      <c r="K58" s="15">
        <f t="shared" si="1"/>
        <v>2.0596413534408669</v>
      </c>
      <c r="L58" s="15">
        <f t="shared" si="2"/>
        <v>7.7547828426421432</v>
      </c>
    </row>
    <row r="59" spans="1:12">
      <c r="A59" s="9" t="s">
        <v>9</v>
      </c>
      <c r="B59" s="17">
        <f t="shared" si="1"/>
        <v>1.2000000000000455</v>
      </c>
      <c r="C59" s="17">
        <f t="shared" si="1"/>
        <v>3.4000000000000909</v>
      </c>
      <c r="D59" s="17">
        <f t="shared" si="1"/>
        <v>1.1580000000000013</v>
      </c>
      <c r="E59" s="17">
        <f t="shared" si="1"/>
        <v>2.2489999999999988</v>
      </c>
      <c r="F59" s="17">
        <f t="shared" si="1"/>
        <v>-0.91583144451166021</v>
      </c>
      <c r="G59" s="17">
        <f t="shared" si="1"/>
        <v>0.15735830449947841</v>
      </c>
      <c r="H59" s="17">
        <f t="shared" si="1"/>
        <v>0.15328182251794686</v>
      </c>
      <c r="I59" s="17">
        <f t="shared" si="1"/>
        <v>0.70527685462535317</v>
      </c>
      <c r="J59" s="17">
        <f t="shared" si="1"/>
        <v>0.81620189735009774</v>
      </c>
      <c r="K59" s="17">
        <f t="shared" si="1"/>
        <v>0.66491537659310751</v>
      </c>
      <c r="L59" s="17">
        <f t="shared" si="2"/>
        <v>1.5812028110743235</v>
      </c>
    </row>
    <row r="60" spans="1:12">
      <c r="A60" s="9" t="s">
        <v>10</v>
      </c>
      <c r="B60" s="17">
        <f t="shared" si="1"/>
        <v>-9.7000000000000455</v>
      </c>
      <c r="C60" s="17">
        <f t="shared" si="1"/>
        <v>-1.2000000000000917</v>
      </c>
      <c r="D60" s="17">
        <f t="shared" si="1"/>
        <v>-0.62199999999999989</v>
      </c>
      <c r="E60" s="17">
        <f t="shared" si="1"/>
        <v>1.5899999999999999</v>
      </c>
      <c r="F60" s="17">
        <f t="shared" si="1"/>
        <v>1.0987505221487197</v>
      </c>
      <c r="G60" s="17">
        <f t="shared" si="1"/>
        <v>0.64687340878575128</v>
      </c>
      <c r="H60" s="17">
        <f t="shared" si="1"/>
        <v>0.86685382560830249</v>
      </c>
      <c r="I60" s="17">
        <f t="shared" si="1"/>
        <v>0.86313238313697127</v>
      </c>
      <c r="J60" s="17">
        <f t="shared" si="1"/>
        <v>1.3032439150403192</v>
      </c>
      <c r="K60" s="17">
        <f t="shared" si="1"/>
        <v>1.3947259768477593</v>
      </c>
      <c r="L60" s="17">
        <f t="shared" si="2"/>
        <v>6.1735800315678233</v>
      </c>
    </row>
    <row r="61" spans="1:12">
      <c r="A61" s="11"/>
      <c r="B61" s="87"/>
      <c r="C61" s="87"/>
      <c r="D61" s="87"/>
      <c r="E61" s="88"/>
      <c r="F61" s="87"/>
      <c r="G61" s="87"/>
      <c r="H61" s="87"/>
      <c r="I61" s="87"/>
      <c r="J61" s="87"/>
      <c r="K61" s="87"/>
      <c r="L61" s="16"/>
    </row>
    <row r="62" spans="1:12">
      <c r="A62" s="3" t="s">
        <v>11</v>
      </c>
      <c r="B62" s="15">
        <f t="shared" si="1"/>
        <v>-8.0000000000002274</v>
      </c>
      <c r="C62" s="15">
        <f t="shared" si="1"/>
        <v>10.672000000000025</v>
      </c>
      <c r="D62" s="15">
        <f t="shared" si="1"/>
        <v>-0.13199999999989132</v>
      </c>
      <c r="E62" s="15">
        <f t="shared" si="1"/>
        <v>2.8739999999999952</v>
      </c>
      <c r="F62" s="15">
        <f t="shared" si="1"/>
        <v>2.1817877882097179</v>
      </c>
      <c r="G62" s="15">
        <f t="shared" si="1"/>
        <v>3.6667151994558225</v>
      </c>
      <c r="H62" s="15">
        <f t="shared" si="1"/>
        <v>4.3774590093896677</v>
      </c>
      <c r="I62" s="15">
        <f t="shared" si="1"/>
        <v>5.2649029128791085</v>
      </c>
      <c r="J62" s="15">
        <f t="shared" si="1"/>
        <v>6.1334794332483966</v>
      </c>
      <c r="K62" s="15">
        <f t="shared" si="1"/>
        <v>5.9445919017129256</v>
      </c>
      <c r="L62" s="15">
        <f t="shared" si="2"/>
        <v>27.568936244895639</v>
      </c>
    </row>
    <row r="63" spans="1:12">
      <c r="A63" s="9" t="s">
        <v>12</v>
      </c>
      <c r="B63" s="17">
        <f t="shared" si="1"/>
        <v>-5.2999999999999972</v>
      </c>
      <c r="C63" s="17">
        <f t="shared" si="1"/>
        <v>2.1999999999999993</v>
      </c>
      <c r="D63" s="17">
        <f t="shared" si="1"/>
        <v>-0.13700000000000045</v>
      </c>
      <c r="E63" s="17">
        <f t="shared" si="1"/>
        <v>0.38299999999999912</v>
      </c>
      <c r="F63" s="17">
        <f t="shared" si="1"/>
        <v>0.6006840372630684</v>
      </c>
      <c r="G63" s="17">
        <f t="shared" si="1"/>
        <v>0.89337951235317448</v>
      </c>
      <c r="H63" s="17">
        <f t="shared" si="1"/>
        <v>1.0465047890727739</v>
      </c>
      <c r="I63" s="17">
        <f t="shared" si="1"/>
        <v>1.1841152235059731</v>
      </c>
      <c r="J63" s="17">
        <f t="shared" si="1"/>
        <v>0.98904441309246138</v>
      </c>
      <c r="K63" s="17">
        <f t="shared" si="1"/>
        <v>0.88307816377433213</v>
      </c>
      <c r="L63" s="17">
        <f t="shared" si="2"/>
        <v>5.5968061390617834</v>
      </c>
    </row>
    <row r="64" spans="1:12">
      <c r="A64" s="9" t="s">
        <v>13</v>
      </c>
      <c r="B64" s="17">
        <f t="shared" si="1"/>
        <v>-1.9000000000000004</v>
      </c>
      <c r="C64" s="17">
        <f t="shared" si="1"/>
        <v>2.5</v>
      </c>
      <c r="D64" s="17">
        <f t="shared" si="1"/>
        <v>-0.30799999999999983</v>
      </c>
      <c r="E64" s="17">
        <f t="shared" si="1"/>
        <v>0.41099999999999959</v>
      </c>
      <c r="F64" s="17">
        <f t="shared" si="1"/>
        <v>0.84238445901250714</v>
      </c>
      <c r="G64" s="17">
        <f t="shared" si="1"/>
        <v>0.65547932077777737</v>
      </c>
      <c r="H64" s="17">
        <f t="shared" si="1"/>
        <v>0.72272185839284475</v>
      </c>
      <c r="I64" s="17">
        <f t="shared" si="1"/>
        <v>0.78329628097525372</v>
      </c>
      <c r="J64" s="17">
        <f t="shared" si="1"/>
        <v>0.83621579573194182</v>
      </c>
      <c r="K64" s="17">
        <f t="shared" si="1"/>
        <v>0.72912940463728404</v>
      </c>
      <c r="L64" s="17">
        <f t="shared" si="2"/>
        <v>4.5692271195276088</v>
      </c>
    </row>
    <row r="65" spans="1:12">
      <c r="A65" s="9" t="s">
        <v>14</v>
      </c>
      <c r="B65" s="17">
        <f t="shared" si="1"/>
        <v>0</v>
      </c>
      <c r="C65" s="17">
        <f t="shared" si="1"/>
        <v>9.9999999999994316E-2</v>
      </c>
      <c r="D65" s="17">
        <f t="shared" si="1"/>
        <v>1.1640000000000001</v>
      </c>
      <c r="E65" s="17">
        <f t="shared" si="1"/>
        <v>4.9999999999999822E-2</v>
      </c>
      <c r="F65" s="17">
        <f t="shared" si="1"/>
        <v>7.1771293365204158E-2</v>
      </c>
      <c r="G65" s="17">
        <f t="shared" si="1"/>
        <v>5.925131536594197E-2</v>
      </c>
      <c r="H65" s="17">
        <f t="shared" si="1"/>
        <v>0.11261779348200562</v>
      </c>
      <c r="I65" s="17">
        <f t="shared" si="1"/>
        <v>0.12210681044012084</v>
      </c>
      <c r="J65" s="17">
        <f t="shared" si="1"/>
        <v>0.10302296786978049</v>
      </c>
      <c r="K65" s="17">
        <f t="shared" si="1"/>
        <v>9.6005152137974115E-2</v>
      </c>
      <c r="L65" s="17">
        <f t="shared" si="2"/>
        <v>0.5647753326610272</v>
      </c>
    </row>
    <row r="66" spans="1:12">
      <c r="A66" s="9" t="s">
        <v>15</v>
      </c>
      <c r="B66" s="17">
        <f t="shared" si="1"/>
        <v>-4.2000000000000064</v>
      </c>
      <c r="C66" s="17">
        <f t="shared" si="1"/>
        <v>-1.0999999999999943</v>
      </c>
      <c r="D66" s="17">
        <f t="shared" si="1"/>
        <v>-0.35099999999999998</v>
      </c>
      <c r="E66" s="17">
        <f t="shared" si="1"/>
        <v>0.20800000000000018</v>
      </c>
      <c r="F66" s="17">
        <f t="shared" si="1"/>
        <v>4.6684770864074743E-2</v>
      </c>
      <c r="G66" s="17">
        <f t="shared" si="1"/>
        <v>0.24002515531439705</v>
      </c>
      <c r="H66" s="17">
        <f t="shared" si="1"/>
        <v>0.23814632947708247</v>
      </c>
      <c r="I66" s="17">
        <f t="shared" si="1"/>
        <v>0.24958499929105749</v>
      </c>
      <c r="J66" s="17">
        <f t="shared" si="1"/>
        <v>0.18237264732991321</v>
      </c>
      <c r="K66" s="17">
        <f t="shared" si="1"/>
        <v>0.17170589464716812</v>
      </c>
      <c r="L66" s="17">
        <f t="shared" si="2"/>
        <v>1.1285197969236931</v>
      </c>
    </row>
    <row r="67" spans="1:12">
      <c r="A67" s="9" t="s">
        <v>16</v>
      </c>
      <c r="B67" s="17">
        <f t="shared" si="1"/>
        <v>1.8000000000000003</v>
      </c>
      <c r="C67" s="17">
        <f t="shared" si="1"/>
        <v>0.79999999999999982</v>
      </c>
      <c r="D67" s="17">
        <f t="shared" si="1"/>
        <v>-0.67499999999999982</v>
      </c>
      <c r="E67" s="17">
        <f t="shared" si="1"/>
        <v>-2.5000000000000355E-2</v>
      </c>
      <c r="F67" s="17">
        <f t="shared" si="1"/>
        <v>0.38534302727524938</v>
      </c>
      <c r="G67" s="17">
        <f t="shared" si="1"/>
        <v>0.33009551346621446</v>
      </c>
      <c r="H67" s="17">
        <f t="shared" si="1"/>
        <v>0.29958266785152432</v>
      </c>
      <c r="I67" s="17">
        <f t="shared" si="1"/>
        <v>0.57041705163579337</v>
      </c>
      <c r="J67" s="17">
        <f t="shared" si="1"/>
        <v>1.6108970441485049</v>
      </c>
      <c r="K67" s="17">
        <f t="shared" si="1"/>
        <v>1.1697097112730663</v>
      </c>
      <c r="L67" s="17">
        <f t="shared" si="2"/>
        <v>4.3660450156503527</v>
      </c>
    </row>
    <row r="68" spans="1:12">
      <c r="A68" s="9" t="s">
        <v>17</v>
      </c>
      <c r="B68" s="17">
        <f t="shared" ref="B68:K83" si="3">C20-B20</f>
        <v>-0.20000000000001705</v>
      </c>
      <c r="C68" s="17">
        <f t="shared" si="3"/>
        <v>2.2000000000000455</v>
      </c>
      <c r="D68" s="17">
        <f t="shared" si="3"/>
        <v>2.6939999999999777</v>
      </c>
      <c r="E68" s="17">
        <f t="shared" si="3"/>
        <v>0.39499999999999957</v>
      </c>
      <c r="F68" s="17">
        <f t="shared" si="3"/>
        <v>0.39509554822120663</v>
      </c>
      <c r="G68" s="17">
        <f t="shared" si="3"/>
        <v>0.73000725585071713</v>
      </c>
      <c r="H68" s="17">
        <f t="shared" si="3"/>
        <v>1.0201299377038353</v>
      </c>
      <c r="I68" s="17">
        <f t="shared" si="3"/>
        <v>1.5742373044570197</v>
      </c>
      <c r="J68" s="17">
        <f t="shared" si="3"/>
        <v>1.9084509029127936</v>
      </c>
      <c r="K68" s="17">
        <f t="shared" si="3"/>
        <v>2.4320351184940776</v>
      </c>
      <c r="L68" s="17">
        <f t="shared" si="2"/>
        <v>8.05995606763965</v>
      </c>
    </row>
    <row r="69" spans="1:12">
      <c r="A69" s="9" t="s">
        <v>18</v>
      </c>
      <c r="B69" s="17">
        <f t="shared" si="3"/>
        <v>1.8000000000000007</v>
      </c>
      <c r="C69" s="17">
        <f t="shared" si="3"/>
        <v>3.9000000000000021</v>
      </c>
      <c r="D69" s="17">
        <f t="shared" si="3"/>
        <v>-2.4470000000000027</v>
      </c>
      <c r="E69" s="17">
        <f t="shared" si="3"/>
        <v>1.4520000000000017</v>
      </c>
      <c r="F69" s="17">
        <f t="shared" si="3"/>
        <v>-0.16017534779160059</v>
      </c>
      <c r="G69" s="17">
        <f t="shared" si="3"/>
        <v>0.75847712632759823</v>
      </c>
      <c r="H69" s="17">
        <f t="shared" si="3"/>
        <v>0.93775563340960133</v>
      </c>
      <c r="I69" s="17">
        <f t="shared" si="3"/>
        <v>0.78114524257389917</v>
      </c>
      <c r="J69" s="17">
        <f t="shared" si="3"/>
        <v>0.50347566216300166</v>
      </c>
      <c r="K69" s="17">
        <f t="shared" si="3"/>
        <v>0.46292845674899752</v>
      </c>
      <c r="L69" s="17">
        <f t="shared" si="2"/>
        <v>3.2836067734314973</v>
      </c>
    </row>
    <row r="70" spans="1:12">
      <c r="A70" s="11"/>
      <c r="B70" s="87"/>
      <c r="C70" s="87"/>
      <c r="D70" s="87"/>
      <c r="E70" s="88"/>
      <c r="F70" s="87"/>
      <c r="G70" s="87"/>
      <c r="H70" s="87"/>
      <c r="I70" s="87"/>
      <c r="J70" s="87"/>
      <c r="K70" s="87"/>
      <c r="L70" s="16"/>
    </row>
    <row r="71" spans="1:12">
      <c r="A71" s="3" t="s">
        <v>19</v>
      </c>
      <c r="B71" s="15">
        <f t="shared" si="3"/>
        <v>2.7000000000005429</v>
      </c>
      <c r="C71" s="15">
        <f t="shared" si="3"/>
        <v>41.3</v>
      </c>
      <c r="D71" s="15">
        <f t="shared" si="3"/>
        <v>-2.6949999999999932</v>
      </c>
      <c r="E71" s="15">
        <f t="shared" si="3"/>
        <v>0.68700000000001182</v>
      </c>
      <c r="F71" s="15">
        <f t="shared" si="3"/>
        <v>3.8329934317185632</v>
      </c>
      <c r="G71" s="15">
        <f t="shared" si="3"/>
        <v>4.0654864668251491</v>
      </c>
      <c r="H71" s="15">
        <f t="shared" si="3"/>
        <v>5.0800639373649688</v>
      </c>
      <c r="I71" s="15">
        <f t="shared" si="3"/>
        <v>4.9723350963957671</v>
      </c>
      <c r="J71" s="15">
        <f>K23-J23</f>
        <v>6.0721908358329415</v>
      </c>
      <c r="K71" s="15">
        <f t="shared" si="3"/>
        <v>6.6838313716421567</v>
      </c>
      <c r="L71" s="15">
        <f t="shared" si="2"/>
        <v>30.706901139779546</v>
      </c>
    </row>
    <row r="72" spans="1:12">
      <c r="A72" s="9" t="s">
        <v>20</v>
      </c>
      <c r="B72" s="17">
        <f t="shared" si="3"/>
        <v>1.7999999999999545</v>
      </c>
      <c r="C72" s="17">
        <f t="shared" si="3"/>
        <v>1.6000000000000227</v>
      </c>
      <c r="D72" s="17">
        <f t="shared" si="3"/>
        <v>2.0490000000000457</v>
      </c>
      <c r="E72" s="17">
        <f t="shared" si="3"/>
        <v>-2.5000000000000355E-2</v>
      </c>
      <c r="F72" s="17">
        <f t="shared" si="3"/>
        <v>0.19152715611833848</v>
      </c>
      <c r="G72" s="17">
        <f t="shared" si="3"/>
        <v>0.18199435695468225</v>
      </c>
      <c r="H72" s="17">
        <f t="shared" si="3"/>
        <v>0.22859089231989138</v>
      </c>
      <c r="I72" s="17">
        <f t="shared" si="3"/>
        <v>0.2198412594713961</v>
      </c>
      <c r="J72" s="17">
        <f t="shared" si="3"/>
        <v>0.26470862750097446</v>
      </c>
      <c r="K72" s="17">
        <f t="shared" si="3"/>
        <v>0.29000079930362865</v>
      </c>
      <c r="L72" s="17">
        <f t="shared" si="2"/>
        <v>1.3766630916689113</v>
      </c>
    </row>
    <row r="73" spans="1:12">
      <c r="A73" s="9" t="s">
        <v>21</v>
      </c>
      <c r="B73" s="17">
        <f t="shared" si="3"/>
        <v>-3.5000000000000675</v>
      </c>
      <c r="C73" s="17">
        <f t="shared" si="3"/>
        <v>5.4000000000000696</v>
      </c>
      <c r="D73" s="17">
        <f t="shared" si="3"/>
        <v>4.1890000000000001</v>
      </c>
      <c r="E73" s="17">
        <f t="shared" si="3"/>
        <v>-1.360000000000003</v>
      </c>
      <c r="F73" s="17">
        <f t="shared" si="3"/>
        <v>0.33758782736588344</v>
      </c>
      <c r="G73" s="17">
        <f t="shared" si="3"/>
        <v>0.40768975289601528</v>
      </c>
      <c r="H73" s="17">
        <f t="shared" si="3"/>
        <v>0.51098847771418932</v>
      </c>
      <c r="I73" s="17">
        <f t="shared" si="3"/>
        <v>0.49473365991053697</v>
      </c>
      <c r="J73" s="17">
        <f t="shared" si="3"/>
        <v>0.5987235903985848</v>
      </c>
      <c r="K73" s="17">
        <f t="shared" si="3"/>
        <v>0.42836922403788336</v>
      </c>
      <c r="L73" s="17">
        <f t="shared" si="2"/>
        <v>2.7780925323230932</v>
      </c>
    </row>
    <row r="74" spans="1:12">
      <c r="A74" s="9" t="s">
        <v>22</v>
      </c>
      <c r="B74" s="17">
        <f t="shared" si="3"/>
        <v>-3.2999999999999545</v>
      </c>
      <c r="C74" s="17">
        <f t="shared" si="3"/>
        <v>1</v>
      </c>
      <c r="D74" s="17">
        <f t="shared" si="3"/>
        <v>2.4499999999999993</v>
      </c>
      <c r="E74" s="17">
        <f t="shared" si="3"/>
        <v>0</v>
      </c>
      <c r="F74" s="17">
        <f t="shared" si="3"/>
        <v>0.19529861474809707</v>
      </c>
      <c r="G74" s="17">
        <f t="shared" si="3"/>
        <v>0.39986001093973833</v>
      </c>
      <c r="H74" s="17">
        <f t="shared" si="3"/>
        <v>0.49802877499815246</v>
      </c>
      <c r="I74" s="17">
        <f t="shared" si="3"/>
        <v>0.49180233617526703</v>
      </c>
      <c r="J74" s="17">
        <f t="shared" si="3"/>
        <v>0.60390651500544479</v>
      </c>
      <c r="K74" s="17">
        <f t="shared" si="3"/>
        <v>0.41921169208971421</v>
      </c>
      <c r="L74" s="17">
        <f t="shared" si="2"/>
        <v>2.6081079439564139</v>
      </c>
    </row>
    <row r="75" spans="1:12">
      <c r="A75" s="9" t="s">
        <v>23</v>
      </c>
      <c r="B75" s="17">
        <f t="shared" si="3"/>
        <v>0.60000000000001141</v>
      </c>
      <c r="C75" s="17">
        <f t="shared" si="3"/>
        <v>1</v>
      </c>
      <c r="D75" s="17">
        <f t="shared" si="3"/>
        <v>1.0459999999999887</v>
      </c>
      <c r="E75" s="17">
        <f t="shared" si="3"/>
        <v>-5.7999999999999829E-2</v>
      </c>
      <c r="F75" s="17">
        <f t="shared" si="3"/>
        <v>0.22314866878819117</v>
      </c>
      <c r="G75" s="17">
        <f t="shared" si="3"/>
        <v>0.11371406213022084</v>
      </c>
      <c r="H75" s="17">
        <f t="shared" si="3"/>
        <v>0.14210707884294305</v>
      </c>
      <c r="I75" s="17">
        <f t="shared" si="3"/>
        <v>0.13886841359964297</v>
      </c>
      <c r="J75" s="17">
        <f t="shared" si="3"/>
        <v>0.16922145699440172</v>
      </c>
      <c r="K75" s="17">
        <f t="shared" si="3"/>
        <v>0.2934726766901079</v>
      </c>
      <c r="L75" s="17">
        <f t="shared" si="2"/>
        <v>1.0805323570455077</v>
      </c>
    </row>
    <row r="76" spans="1:12">
      <c r="A76" s="9" t="s">
        <v>24</v>
      </c>
      <c r="B76" s="17">
        <f t="shared" si="3"/>
        <v>1.7000000000000011</v>
      </c>
      <c r="C76" s="17">
        <f t="shared" si="3"/>
        <v>1.2000000000000011</v>
      </c>
      <c r="D76" s="17">
        <f t="shared" si="3"/>
        <v>4.9919999999999973</v>
      </c>
      <c r="E76" s="17">
        <f t="shared" si="3"/>
        <v>6.6000000000002501E-2</v>
      </c>
      <c r="F76" s="17">
        <f t="shared" si="3"/>
        <v>0.87103223175314426</v>
      </c>
      <c r="G76" s="17">
        <f t="shared" si="3"/>
        <v>0.75839329506243658</v>
      </c>
      <c r="H76" s="17">
        <f t="shared" si="3"/>
        <v>0.94558892041114007</v>
      </c>
      <c r="I76" s="17">
        <f t="shared" si="3"/>
        <v>0.93067846299838308</v>
      </c>
      <c r="J76" s="17">
        <f t="shared" si="3"/>
        <v>1.1400732868102565</v>
      </c>
      <c r="K76" s="17">
        <f t="shared" si="3"/>
        <v>1.9837945691911649</v>
      </c>
      <c r="L76" s="17">
        <f t="shared" si="2"/>
        <v>6.6295607662265255</v>
      </c>
    </row>
    <row r="77" spans="1:12">
      <c r="A77" s="9" t="s">
        <v>25</v>
      </c>
      <c r="B77" s="17">
        <f t="shared" si="3"/>
        <v>6.6000000000000689</v>
      </c>
      <c r="C77" s="17">
        <f t="shared" si="3"/>
        <v>4.5000000000000675</v>
      </c>
      <c r="D77" s="17">
        <f t="shared" si="3"/>
        <v>-2.9800000000000679</v>
      </c>
      <c r="E77" s="17">
        <f t="shared" si="3"/>
        <v>0</v>
      </c>
      <c r="F77" s="17">
        <f t="shared" si="3"/>
        <v>0.94686041507286234</v>
      </c>
      <c r="G77" s="17">
        <f t="shared" si="3"/>
        <v>0.73271701749581553</v>
      </c>
      <c r="H77" s="17">
        <f t="shared" si="3"/>
        <v>0.91370493437194966</v>
      </c>
      <c r="I77" s="17">
        <f t="shared" si="3"/>
        <v>0.89889775788974191</v>
      </c>
      <c r="J77" s="17">
        <f t="shared" si="3"/>
        <v>1.1007854178270975</v>
      </c>
      <c r="K77" s="17">
        <f t="shared" si="3"/>
        <v>1.0309210443393333</v>
      </c>
      <c r="L77" s="17">
        <f t="shared" si="2"/>
        <v>5.6238865869968002</v>
      </c>
    </row>
    <row r="78" spans="1:12">
      <c r="A78" s="9" t="s">
        <v>26</v>
      </c>
      <c r="B78" s="17">
        <f t="shared" si="3"/>
        <v>-3.4000000000000004</v>
      </c>
      <c r="C78" s="17">
        <f t="shared" si="3"/>
        <v>1.5</v>
      </c>
      <c r="D78" s="17">
        <f t="shared" si="3"/>
        <v>-0.96400000000000041</v>
      </c>
      <c r="E78" s="17">
        <f t="shared" si="3"/>
        <v>4.4999999999999929E-2</v>
      </c>
      <c r="F78" s="17">
        <f t="shared" si="3"/>
        <v>0.15510964055926557</v>
      </c>
      <c r="G78" s="17">
        <f t="shared" si="3"/>
        <v>0.21298228883682491</v>
      </c>
      <c r="H78" s="17">
        <f t="shared" si="3"/>
        <v>0.26664172916018636</v>
      </c>
      <c r="I78" s="17">
        <f t="shared" si="3"/>
        <v>0.25909232489901513</v>
      </c>
      <c r="J78" s="17">
        <f t="shared" si="3"/>
        <v>0.31439862656697315</v>
      </c>
      <c r="K78" s="17">
        <f t="shared" si="3"/>
        <v>0.11004002116685818</v>
      </c>
      <c r="L78" s="17">
        <f t="shared" si="2"/>
        <v>1.3182646311891233</v>
      </c>
    </row>
    <row r="79" spans="1:12">
      <c r="A79" s="9" t="s">
        <v>27</v>
      </c>
      <c r="B79" s="17">
        <f t="shared" si="3"/>
        <v>-0.59999999999996589</v>
      </c>
      <c r="C79" s="17">
        <f t="shared" si="3"/>
        <v>-1.3999999999999773</v>
      </c>
      <c r="D79" s="17">
        <f t="shared" si="3"/>
        <v>1.5859999999999772</v>
      </c>
      <c r="E79" s="17">
        <f t="shared" si="3"/>
        <v>0.26800000000000068</v>
      </c>
      <c r="F79" s="17">
        <f t="shared" si="3"/>
        <v>6.7008118314200615E-2</v>
      </c>
      <c r="G79" s="17">
        <f t="shared" si="3"/>
        <v>0.11069269552792349</v>
      </c>
      <c r="H79" s="17">
        <f t="shared" si="3"/>
        <v>0.14164321776269162</v>
      </c>
      <c r="I79" s="17">
        <f t="shared" si="3"/>
        <v>0.13036599613320732</v>
      </c>
      <c r="J79" s="17">
        <f t="shared" si="3"/>
        <v>0.15741350637040341</v>
      </c>
      <c r="K79" s="17">
        <f t="shared" si="3"/>
        <v>0.33265627979175605</v>
      </c>
      <c r="L79" s="17">
        <f t="shared" si="2"/>
        <v>0.9397798139001825</v>
      </c>
    </row>
    <row r="80" spans="1:12">
      <c r="A80" s="9" t="s">
        <v>28</v>
      </c>
      <c r="B80" s="17">
        <f t="shared" si="3"/>
        <v>0.59999999999999432</v>
      </c>
      <c r="C80" s="17">
        <f t="shared" si="3"/>
        <v>3.3000000000000114</v>
      </c>
      <c r="D80" s="17">
        <f t="shared" si="3"/>
        <v>1.5909999999999886</v>
      </c>
      <c r="E80" s="17">
        <f t="shared" si="3"/>
        <v>-8.0000000000000071E-3</v>
      </c>
      <c r="F80" s="17">
        <f t="shared" si="3"/>
        <v>0.58744843806247626</v>
      </c>
      <c r="G80" s="17">
        <f t="shared" si="3"/>
        <v>0.40217825689850706</v>
      </c>
      <c r="H80" s="17">
        <f t="shared" si="3"/>
        <v>0.50058531038378895</v>
      </c>
      <c r="I80" s="17">
        <f t="shared" si="3"/>
        <v>0.49534457485019168</v>
      </c>
      <c r="J80" s="17">
        <f t="shared" si="3"/>
        <v>0.60916205554898539</v>
      </c>
      <c r="K80" s="17">
        <f t="shared" si="3"/>
        <v>0.75909321181260658</v>
      </c>
      <c r="L80" s="17">
        <f t="shared" si="2"/>
        <v>3.3538118475565559</v>
      </c>
    </row>
    <row r="81" spans="1:12">
      <c r="A81" s="9" t="s">
        <v>29</v>
      </c>
      <c r="B81" s="17">
        <f t="shared" si="3"/>
        <v>1.6000000000000227</v>
      </c>
      <c r="C81" s="17">
        <f t="shared" si="3"/>
        <v>20.999999999999979</v>
      </c>
      <c r="D81" s="17">
        <f t="shared" si="3"/>
        <v>-18.124000000000002</v>
      </c>
      <c r="E81" s="17">
        <f t="shared" si="3"/>
        <v>1.3279999999999994</v>
      </c>
      <c r="F81" s="17">
        <f t="shared" si="3"/>
        <v>-4.8721208835083019E-3</v>
      </c>
      <c r="G81" s="17">
        <f t="shared" si="3"/>
        <v>0.28539191641207218</v>
      </c>
      <c r="H81" s="17">
        <f t="shared" si="3"/>
        <v>0.35664471411738319</v>
      </c>
      <c r="I81" s="17">
        <f t="shared" si="3"/>
        <v>0.3485353340019568</v>
      </c>
      <c r="J81" s="17">
        <f t="shared" si="3"/>
        <v>0.42473293313260818</v>
      </c>
      <c r="K81" s="17">
        <f t="shared" si="3"/>
        <v>0.20018972275623348</v>
      </c>
      <c r="L81" s="17">
        <f t="shared" si="2"/>
        <v>1.6106224995367455</v>
      </c>
    </row>
    <row r="82" spans="1:12">
      <c r="A82" s="9" t="s">
        <v>30</v>
      </c>
      <c r="B82" s="17">
        <f t="shared" si="3"/>
        <v>0</v>
      </c>
      <c r="C82" s="17">
        <f t="shared" si="3"/>
        <v>-2.8421709430404007E-14</v>
      </c>
      <c r="D82" s="17">
        <f t="shared" si="3"/>
        <v>0.10900000000002308</v>
      </c>
      <c r="E82" s="17">
        <f t="shared" si="3"/>
        <v>0.43100000000000005</v>
      </c>
      <c r="F82" s="17">
        <f t="shared" si="3"/>
        <v>-5.6684183684371447E-2</v>
      </c>
      <c r="G82" s="17">
        <f t="shared" si="3"/>
        <v>0.14276648654393131</v>
      </c>
      <c r="H82" s="17">
        <f t="shared" si="3"/>
        <v>0.17820375896085228</v>
      </c>
      <c r="I82" s="17">
        <f t="shared" si="3"/>
        <v>0.17478553257954133</v>
      </c>
      <c r="J82" s="17">
        <f t="shared" si="3"/>
        <v>0.21356759886244969</v>
      </c>
      <c r="K82" s="17">
        <f t="shared" si="3"/>
        <v>0.40600721035555143</v>
      </c>
      <c r="L82" s="17">
        <f t="shared" si="2"/>
        <v>1.0586464036179546</v>
      </c>
    </row>
    <row r="83" spans="1:12">
      <c r="A83" s="9" t="s">
        <v>31</v>
      </c>
      <c r="B83" s="17">
        <f t="shared" si="3"/>
        <v>0.40000000000000568</v>
      </c>
      <c r="C83" s="17">
        <f t="shared" si="3"/>
        <v>0.20000000000001705</v>
      </c>
      <c r="D83" s="17">
        <f t="shared" si="3"/>
        <v>-1.3000000000016998E-2</v>
      </c>
      <c r="E83" s="17">
        <f t="shared" si="3"/>
        <v>0</v>
      </c>
      <c r="F83" s="17">
        <f t="shared" si="3"/>
        <v>9.2050119776595496E-2</v>
      </c>
      <c r="G83" s="17">
        <f t="shared" si="3"/>
        <v>7.2241393764402861E-2</v>
      </c>
      <c r="H83" s="17">
        <f t="shared" si="3"/>
        <v>9.1388541859990902E-2</v>
      </c>
      <c r="I83" s="17">
        <f t="shared" si="3"/>
        <v>9.0239336491308997E-2</v>
      </c>
      <c r="J83" s="17">
        <f t="shared" si="3"/>
        <v>0.11080307629619623</v>
      </c>
      <c r="K83" s="17">
        <f t="shared" si="3"/>
        <v>0.12967802322629307</v>
      </c>
      <c r="L83" s="17">
        <f t="shared" si="2"/>
        <v>0.58640049141478756</v>
      </c>
    </row>
    <row r="84" spans="1:12">
      <c r="A84" s="9" t="s">
        <v>32</v>
      </c>
      <c r="B84" s="17">
        <f t="shared" ref="B84:K92" si="4">C36-B36</f>
        <v>0.49999999999994316</v>
      </c>
      <c r="C84" s="17">
        <f t="shared" si="4"/>
        <v>1.8000000000000114</v>
      </c>
      <c r="D84" s="17">
        <f t="shared" si="4"/>
        <v>1.2079999999999771</v>
      </c>
      <c r="E84" s="17">
        <f t="shared" si="4"/>
        <v>0</v>
      </c>
      <c r="F84" s="17">
        <f t="shared" si="4"/>
        <v>0.15118370650561186</v>
      </c>
      <c r="G84" s="17">
        <f t="shared" si="4"/>
        <v>0.1908984201923003</v>
      </c>
      <c r="H84" s="17">
        <f t="shared" si="4"/>
        <v>0.23866721155863502</v>
      </c>
      <c r="I84" s="17">
        <f t="shared" si="4"/>
        <v>0.2329097669593736</v>
      </c>
      <c r="J84" s="17">
        <f t="shared" si="4"/>
        <v>0.28353164438223644</v>
      </c>
      <c r="K84" s="17">
        <f t="shared" si="4"/>
        <v>0.17753358323428614</v>
      </c>
      <c r="L84" s="17">
        <f t="shared" si="2"/>
        <v>1.2747243328324434</v>
      </c>
    </row>
    <row r="85" spans="1:12">
      <c r="A85" s="9" t="s">
        <v>33</v>
      </c>
      <c r="B85" s="17">
        <f t="shared" si="4"/>
        <v>-0.29999999999999716</v>
      </c>
      <c r="C85" s="17">
        <f t="shared" si="4"/>
        <v>0.19999999999999152</v>
      </c>
      <c r="D85" s="17">
        <f t="shared" si="4"/>
        <v>0.16599999999999993</v>
      </c>
      <c r="E85" s="17">
        <f t="shared" si="4"/>
        <v>0</v>
      </c>
      <c r="F85" s="17">
        <f t="shared" si="4"/>
        <v>7.6294799221810594E-2</v>
      </c>
      <c r="G85" s="17">
        <f t="shared" si="4"/>
        <v>5.3966513170272901E-2</v>
      </c>
      <c r="H85" s="17">
        <f t="shared" si="4"/>
        <v>6.7280374903142537E-2</v>
      </c>
      <c r="I85" s="17">
        <f t="shared" si="4"/>
        <v>6.6240340436201306E-2</v>
      </c>
      <c r="J85" s="17">
        <f t="shared" si="4"/>
        <v>8.1162500136381821E-2</v>
      </c>
      <c r="K85" s="17">
        <f t="shared" si="4"/>
        <v>0.12286331364671188</v>
      </c>
      <c r="L85" s="17">
        <f t="shared" si="2"/>
        <v>0.46780784151452104</v>
      </c>
    </row>
    <row r="86" spans="1:12">
      <c r="A86" s="11"/>
      <c r="B86" s="87"/>
      <c r="C86" s="87"/>
      <c r="D86" s="87"/>
      <c r="E86" s="88"/>
      <c r="F86" s="87"/>
      <c r="G86" s="87"/>
      <c r="H86" s="87"/>
      <c r="I86" s="87"/>
      <c r="J86" s="87"/>
      <c r="K86" s="87"/>
      <c r="L86" s="16"/>
    </row>
    <row r="87" spans="1:12">
      <c r="A87" s="3" t="s">
        <v>34</v>
      </c>
      <c r="B87" s="15">
        <f t="shared" si="4"/>
        <v>2.7000000000000028</v>
      </c>
      <c r="C87" s="15">
        <f t="shared" si="4"/>
        <v>5.8560000000000372</v>
      </c>
      <c r="D87" s="15">
        <f t="shared" si="4"/>
        <v>4.1049999999999613</v>
      </c>
      <c r="E87" s="15">
        <f t="shared" si="4"/>
        <v>1.384999999999998</v>
      </c>
      <c r="F87" s="15">
        <f t="shared" si="4"/>
        <v>0.82650593932114447</v>
      </c>
      <c r="G87" s="15">
        <f t="shared" si="4"/>
        <v>1.2795728890111633</v>
      </c>
      <c r="H87" s="15">
        <f t="shared" si="4"/>
        <v>1.4649509235586748</v>
      </c>
      <c r="I87" s="15">
        <f t="shared" si="4"/>
        <v>2.0196336318170438</v>
      </c>
      <c r="J87" s="15">
        <f t="shared" si="4"/>
        <v>2.5589157366826782</v>
      </c>
      <c r="K87" s="15">
        <f t="shared" si="4"/>
        <v>3.0684628381924739</v>
      </c>
      <c r="L87" s="15">
        <f t="shared" si="2"/>
        <v>11.218041958583179</v>
      </c>
    </row>
    <row r="88" spans="1:12">
      <c r="A88" s="9" t="s">
        <v>35</v>
      </c>
      <c r="B88" s="17">
        <f t="shared" si="4"/>
        <v>-0.89999999999990976</v>
      </c>
      <c r="C88" s="17">
        <f t="shared" si="4"/>
        <v>2.2000000000000917</v>
      </c>
      <c r="D88" s="17">
        <f t="shared" si="4"/>
        <v>2.0759999999999081</v>
      </c>
      <c r="E88" s="17">
        <f t="shared" si="4"/>
        <v>0.50099999999997635</v>
      </c>
      <c r="F88" s="17">
        <f t="shared" si="4"/>
        <v>0.39098781343204791</v>
      </c>
      <c r="G88" s="17">
        <f t="shared" si="4"/>
        <v>0.47478188159254842</v>
      </c>
      <c r="H88" s="17">
        <f t="shared" si="4"/>
        <v>0.52832835669562428</v>
      </c>
      <c r="I88" s="17">
        <f t="shared" si="4"/>
        <v>0.81974874902005013</v>
      </c>
      <c r="J88" s="17">
        <f t="shared" si="4"/>
        <v>0.89759801062280076</v>
      </c>
      <c r="K88" s="17">
        <f t="shared" si="4"/>
        <v>1.0728215160085028</v>
      </c>
      <c r="L88" s="17">
        <f t="shared" si="2"/>
        <v>4.1842663273715743</v>
      </c>
    </row>
    <row r="89" spans="1:12">
      <c r="A89" s="9" t="s">
        <v>36</v>
      </c>
      <c r="B89" s="17">
        <f t="shared" si="4"/>
        <v>1.5</v>
      </c>
      <c r="C89" s="17">
        <f t="shared" si="4"/>
        <v>-0.59999999999999432</v>
      </c>
      <c r="D89" s="17">
        <f t="shared" si="4"/>
        <v>0.11099999999999444</v>
      </c>
      <c r="E89" s="17">
        <f t="shared" si="4"/>
        <v>2.1000000000010566E-2</v>
      </c>
      <c r="F89" s="17">
        <f t="shared" si="4"/>
        <v>0.18124782651173632</v>
      </c>
      <c r="G89" s="17">
        <f t="shared" si="4"/>
        <v>0.10622977754243834</v>
      </c>
      <c r="H89" s="17">
        <f t="shared" si="4"/>
        <v>0.1970730431121126</v>
      </c>
      <c r="I89" s="17">
        <f t="shared" si="4"/>
        <v>0.18866244906431007</v>
      </c>
      <c r="J89" s="17">
        <f t="shared" si="4"/>
        <v>0.16432566604171939</v>
      </c>
      <c r="K89" s="17">
        <f t="shared" si="4"/>
        <v>0.19798945041299021</v>
      </c>
      <c r="L89" s="17">
        <f t="shared" si="2"/>
        <v>1.0355282126853069</v>
      </c>
    </row>
    <row r="90" spans="1:12">
      <c r="A90" s="9" t="s">
        <v>37</v>
      </c>
      <c r="B90" s="17">
        <f t="shared" si="4"/>
        <v>2.1000000000000014</v>
      </c>
      <c r="C90" s="17">
        <f t="shared" si="4"/>
        <v>4.3000000000000682</v>
      </c>
      <c r="D90" s="17">
        <f t="shared" si="4"/>
        <v>1.8739999999999313</v>
      </c>
      <c r="E90" s="17">
        <f t="shared" si="4"/>
        <v>0.86300000000003507</v>
      </c>
      <c r="F90" s="17">
        <f t="shared" si="4"/>
        <v>0.25427029937736734</v>
      </c>
      <c r="G90" s="17">
        <f t="shared" si="4"/>
        <v>0.69856122987607705</v>
      </c>
      <c r="H90" s="17">
        <f t="shared" si="4"/>
        <v>0.73954952375095218</v>
      </c>
      <c r="I90" s="17">
        <f t="shared" si="4"/>
        <v>1.0112224337326552</v>
      </c>
      <c r="J90" s="17">
        <f t="shared" si="4"/>
        <v>1.4969920600182149</v>
      </c>
      <c r="K90" s="17">
        <f t="shared" si="4"/>
        <v>1.7976518717709951</v>
      </c>
      <c r="L90" s="17">
        <f t="shared" si="2"/>
        <v>5.9982474185262618</v>
      </c>
    </row>
    <row r="91" spans="1:12">
      <c r="A91" s="11"/>
      <c r="B91" s="87"/>
      <c r="C91" s="87"/>
      <c r="D91" s="87"/>
      <c r="E91" s="88"/>
      <c r="F91" s="87"/>
      <c r="G91" s="87"/>
      <c r="H91" s="87"/>
      <c r="I91" s="87"/>
      <c r="J91" s="87"/>
      <c r="K91" s="87"/>
      <c r="L91" s="16"/>
    </row>
    <row r="92" spans="1:12">
      <c r="A92" s="3" t="s">
        <v>38</v>
      </c>
      <c r="B92" s="15">
        <f t="shared" si="4"/>
        <v>-12.399999999999011</v>
      </c>
      <c r="C92" s="15">
        <f t="shared" si="4"/>
        <v>103.3040000000006</v>
      </c>
      <c r="D92" s="15">
        <f t="shared" si="4"/>
        <v>17.667999999999381</v>
      </c>
      <c r="E92" s="15">
        <f t="shared" si="4"/>
        <v>11.528000000000077</v>
      </c>
      <c r="F92" s="15">
        <f t="shared" si="4"/>
        <v>13.073699969023096</v>
      </c>
      <c r="G92" s="15">
        <f t="shared" si="4"/>
        <v>11.59880142908014</v>
      </c>
      <c r="H92" s="15">
        <f t="shared" si="4"/>
        <v>17.597843877811215</v>
      </c>
      <c r="I92" s="15">
        <f t="shared" si="4"/>
        <v>19.508683725953688</v>
      </c>
      <c r="J92" s="15">
        <f t="shared" si="4"/>
        <v>23.16580699677661</v>
      </c>
      <c r="K92" s="15">
        <f t="shared" si="4"/>
        <v>25.331137659851265</v>
      </c>
      <c r="L92" s="15">
        <f t="shared" si="2"/>
        <v>110.27597365849601</v>
      </c>
    </row>
    <row r="93" spans="1:12">
      <c r="A93" s="42"/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2"/>
    </row>
    <row r="94" spans="1:12">
      <c r="A94" s="42"/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2"/>
    </row>
    <row r="95" spans="1:12">
      <c r="A95" s="42"/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2"/>
    </row>
    <row r="96" spans="1:12">
      <c r="A96" s="40"/>
      <c r="B96" s="55"/>
      <c r="C96" s="55"/>
      <c r="D96" s="55"/>
      <c r="E96" s="56"/>
      <c r="F96" s="56"/>
      <c r="G96" s="56"/>
      <c r="H96" s="40"/>
      <c r="I96" s="40"/>
      <c r="J96" s="40"/>
      <c r="K96" s="40"/>
      <c r="L96" s="40"/>
    </row>
    <row r="97" spans="1:12">
      <c r="B97" s="148" t="s">
        <v>79</v>
      </c>
      <c r="C97" s="148"/>
      <c r="D97" s="148"/>
      <c r="E97" s="148"/>
      <c r="F97" s="148"/>
      <c r="G97" s="148"/>
      <c r="H97" s="148"/>
      <c r="I97" s="148"/>
      <c r="J97" s="148"/>
      <c r="K97" s="148"/>
      <c r="L97" s="148"/>
    </row>
    <row r="98" spans="1:12">
      <c r="A98" s="7" t="s">
        <v>1</v>
      </c>
      <c r="B98" s="6" t="s">
        <v>53</v>
      </c>
      <c r="C98" s="6" t="s">
        <v>54</v>
      </c>
      <c r="D98" s="2" t="s">
        <v>55</v>
      </c>
      <c r="E98" s="2" t="s">
        <v>56</v>
      </c>
      <c r="F98" s="2" t="s">
        <v>57</v>
      </c>
      <c r="G98" s="2" t="s">
        <v>58</v>
      </c>
      <c r="H98" s="2" t="s">
        <v>59</v>
      </c>
      <c r="I98" s="2" t="s">
        <v>60</v>
      </c>
      <c r="J98" s="2" t="s">
        <v>82</v>
      </c>
      <c r="K98" s="2" t="s">
        <v>61</v>
      </c>
      <c r="L98" s="2" t="s">
        <v>62</v>
      </c>
    </row>
    <row r="99" spans="1:12">
      <c r="A99" s="3" t="s">
        <v>2</v>
      </c>
      <c r="B99" s="71">
        <f>RATE(10, , -B3,C3)</f>
        <v>-1.0482697992454609E-3</v>
      </c>
      <c r="C99" s="71">
        <f>RATE(10, , -C3,D3)</f>
        <v>3.0532770039373658E-2</v>
      </c>
      <c r="D99" s="71">
        <f>RATE(10, , -D3,E3)</f>
        <v>9.1402107083936018E-3</v>
      </c>
      <c r="E99" s="72">
        <f t="shared" ref="E99:K99" si="5">RATE(5, ,-E3,F3)</f>
        <v>2.9892560314476327E-3</v>
      </c>
      <c r="F99" s="72">
        <f t="shared" si="5"/>
        <v>6.4501362066537145E-3</v>
      </c>
      <c r="G99" s="72">
        <f t="shared" si="5"/>
        <v>1.85771409234409E-3</v>
      </c>
      <c r="H99" s="72">
        <f t="shared" si="5"/>
        <v>5.7926856064209661E-3</v>
      </c>
      <c r="I99" s="72">
        <f t="shared" si="5"/>
        <v>5.6573490683620572E-3</v>
      </c>
      <c r="J99" s="72">
        <f t="shared" si="5"/>
        <v>6.0740012008222806E-3</v>
      </c>
      <c r="K99" s="72">
        <f t="shared" si="5"/>
        <v>7.091198365610416E-3</v>
      </c>
      <c r="L99" s="73">
        <f>RATE(30, , -F3,L3)</f>
        <v>5.4857578870811819E-3</v>
      </c>
    </row>
    <row r="100" spans="1:12">
      <c r="A100" s="9" t="s">
        <v>3</v>
      </c>
      <c r="B100" s="74">
        <f t="shared" ref="B100:D115" si="6">RATE(10, , -B4,C4)</f>
        <v>7.7257952426748912E-3</v>
      </c>
      <c r="C100" s="74">
        <f t="shared" si="6"/>
        <v>4.0864335999843036E-2</v>
      </c>
      <c r="D100" s="74">
        <f t="shared" si="6"/>
        <v>1.600509858431776E-2</v>
      </c>
      <c r="E100" s="75">
        <f>RATE(5, ,-E4,F4)</f>
        <v>9.5930937291797394E-4</v>
      </c>
      <c r="F100" s="75">
        <f t="shared" ref="F100:K115" si="7">RATE(5, ,-F4,G4)</f>
        <v>-8.0908545160533803E-3</v>
      </c>
      <c r="G100" s="75">
        <f t="shared" si="7"/>
        <v>-7.1729174542976566E-4</v>
      </c>
      <c r="H100" s="75">
        <f t="shared" si="7"/>
        <v>-6.6220448593081096E-3</v>
      </c>
      <c r="I100" s="75">
        <f t="shared" si="7"/>
        <v>9.4802101950692825E-4</v>
      </c>
      <c r="J100" s="75">
        <f t="shared" si="7"/>
        <v>2.7315921031058356E-3</v>
      </c>
      <c r="K100" s="75">
        <f t="shared" si="7"/>
        <v>3.5047845272133419E-3</v>
      </c>
      <c r="L100" s="76">
        <f t="shared" ref="L100:L140" si="8">RATE(30, , -F4,L4)</f>
        <v>-1.3842548683545084E-3</v>
      </c>
    </row>
    <row r="101" spans="1:12">
      <c r="A101" s="9" t="s">
        <v>4</v>
      </c>
      <c r="B101" s="74">
        <f t="shared" si="6"/>
        <v>-1.791599329857254E-2</v>
      </c>
      <c r="C101" s="74">
        <f t="shared" si="6"/>
        <v>4.5620276530486142E-2</v>
      </c>
      <c r="D101" s="74">
        <f t="shared" si="6"/>
        <v>1.4888146469078132E-2</v>
      </c>
      <c r="E101" s="75">
        <f>RATE(5, ,-E5,F5)</f>
        <v>5.6210738639714836E-3</v>
      </c>
      <c r="F101" s="75">
        <f t="shared" si="7"/>
        <v>-2.7702172394304166E-2</v>
      </c>
      <c r="G101" s="75">
        <f t="shared" si="7"/>
        <v>-4.1947793614392888E-2</v>
      </c>
      <c r="H101" s="75">
        <f t="shared" si="7"/>
        <v>-6.8821436616983561E-3</v>
      </c>
      <c r="I101" s="75">
        <f t="shared" si="7"/>
        <v>-6.61402768785198E-3</v>
      </c>
      <c r="J101" s="75">
        <f t="shared" si="7"/>
        <v>-2.8600238748864551E-3</v>
      </c>
      <c r="K101" s="75">
        <f t="shared" si="7"/>
        <v>1.078940885680234E-3</v>
      </c>
      <c r="L101" s="76">
        <f t="shared" si="8"/>
        <v>-1.4276085689692157E-2</v>
      </c>
    </row>
    <row r="102" spans="1:12">
      <c r="A102" s="9" t="s">
        <v>5</v>
      </c>
      <c r="B102" s="74">
        <f t="shared" si="6"/>
        <v>1.5481893868897754E-3</v>
      </c>
      <c r="C102" s="74">
        <f t="shared" si="6"/>
        <v>2.4345149008159997E-2</v>
      </c>
      <c r="D102" s="74">
        <f t="shared" si="6"/>
        <v>3.1229852064809729E-3</v>
      </c>
      <c r="E102" s="75">
        <f>RATE(5, ,-E6,F6)</f>
        <v>7.3741041976275162E-3</v>
      </c>
      <c r="F102" s="75">
        <f t="shared" si="7"/>
        <v>1.3866627862967638E-2</v>
      </c>
      <c r="G102" s="75">
        <f t="shared" si="7"/>
        <v>2.1534106590662756E-2</v>
      </c>
      <c r="H102" s="75">
        <f t="shared" si="7"/>
        <v>1.7758970847719619E-2</v>
      </c>
      <c r="I102" s="75">
        <f t="shared" si="7"/>
        <v>-1.5856887844723676E-2</v>
      </c>
      <c r="J102" s="75">
        <f t="shared" si="7"/>
        <v>-9.0378713272215523E-5</v>
      </c>
      <c r="K102" s="75">
        <f t="shared" si="7"/>
        <v>4.7069247332102741E-3</v>
      </c>
      <c r="L102" s="76">
        <f t="shared" si="8"/>
        <v>6.907339347031514E-3</v>
      </c>
    </row>
    <row r="103" spans="1:12">
      <c r="A103" s="9" t="s">
        <v>6</v>
      </c>
      <c r="B103" s="74">
        <f t="shared" si="6"/>
        <v>1.5451561768085261E-2</v>
      </c>
      <c r="C103" s="74">
        <f t="shared" si="6"/>
        <v>2.8045203740280175E-2</v>
      </c>
      <c r="D103" s="74">
        <f t="shared" si="6"/>
        <v>-1.0041711124517956E-4</v>
      </c>
      <c r="E103" s="75">
        <f>RATE(5, ,-E7,F7)</f>
        <v>-5.7289439125654575E-3</v>
      </c>
      <c r="F103" s="75">
        <f t="shared" si="7"/>
        <v>5.6655021844141895E-2</v>
      </c>
      <c r="G103" s="75">
        <f t="shared" si="7"/>
        <v>7.4887330573158474E-3</v>
      </c>
      <c r="H103" s="75">
        <f t="shared" si="7"/>
        <v>1.1053821333088514E-2</v>
      </c>
      <c r="I103" s="75">
        <f t="shared" si="7"/>
        <v>5.8604377002130607E-2</v>
      </c>
      <c r="J103" s="75">
        <f t="shared" si="7"/>
        <v>1.5269192109505876E-2</v>
      </c>
      <c r="K103" s="75">
        <f t="shared" si="7"/>
        <v>1.5615300894250603E-2</v>
      </c>
      <c r="L103" s="76">
        <f t="shared" si="8"/>
        <v>2.7224345638101229E-2</v>
      </c>
    </row>
    <row r="104" spans="1:12">
      <c r="A104" s="9" t="s">
        <v>7</v>
      </c>
      <c r="B104" s="74">
        <f t="shared" si="6"/>
        <v>-2.606932896028509E-2</v>
      </c>
      <c r="C104" s="74">
        <f t="shared" si="6"/>
        <v>-1.4915860163972968E-2</v>
      </c>
      <c r="D104" s="74">
        <f t="shared" si="6"/>
        <v>2.1855465480615604E-2</v>
      </c>
      <c r="E104" s="75">
        <f>RATE(5, ,-E8,F8)</f>
        <v>-1.7259562849825686E-3</v>
      </c>
      <c r="F104" s="75">
        <f t="shared" si="7"/>
        <v>1.032481764011935E-2</v>
      </c>
      <c r="G104" s="75">
        <f t="shared" si="7"/>
        <v>-1.9396060105013721E-3</v>
      </c>
      <c r="H104" s="75">
        <f t="shared" si="7"/>
        <v>-1.5803142604079393E-2</v>
      </c>
      <c r="I104" s="75">
        <f t="shared" si="7"/>
        <v>2.7883669402353553E-3</v>
      </c>
      <c r="J104" s="75">
        <f t="shared" si="7"/>
        <v>4.5411686349267337E-2</v>
      </c>
      <c r="K104" s="75">
        <f t="shared" si="7"/>
        <v>8.4844742888865853E-3</v>
      </c>
      <c r="L104" s="76">
        <f t="shared" si="8"/>
        <v>8.0396430685495957E-3</v>
      </c>
    </row>
    <row r="105" spans="1:12">
      <c r="A105" s="11"/>
      <c r="B105" s="77"/>
      <c r="C105" s="77"/>
      <c r="D105" s="77"/>
      <c r="E105" s="77"/>
      <c r="F105" s="77"/>
      <c r="G105" s="77"/>
      <c r="H105" s="77"/>
      <c r="I105" s="77"/>
      <c r="J105" s="77"/>
      <c r="K105" s="77"/>
      <c r="L105" s="78"/>
    </row>
    <row r="106" spans="1:12">
      <c r="A106" s="3" t="s">
        <v>8</v>
      </c>
      <c r="B106" s="71">
        <f t="shared" si="6"/>
        <v>-1.6327436491810204E-2</v>
      </c>
      <c r="C106" s="71">
        <f t="shared" si="6"/>
        <v>4.5620387188556946E-3</v>
      </c>
      <c r="D106" s="71">
        <f t="shared" si="6"/>
        <v>1.0491047763489803E-3</v>
      </c>
      <c r="E106" s="72">
        <f>RATE(5, ,-E10,F10)</f>
        <v>1.4837005756195521E-2</v>
      </c>
      <c r="F106" s="72">
        <f t="shared" si="7"/>
        <v>6.7562487366436426E-4</v>
      </c>
      <c r="G106" s="72">
        <f t="shared" si="7"/>
        <v>2.9470552700266699E-3</v>
      </c>
      <c r="H106" s="72">
        <f t="shared" si="7"/>
        <v>3.6782384349370763E-3</v>
      </c>
      <c r="I106" s="72">
        <f t="shared" si="7"/>
        <v>5.5317038780390319E-3</v>
      </c>
      <c r="J106" s="72">
        <f t="shared" si="7"/>
        <v>7.2469159512448655E-3</v>
      </c>
      <c r="K106" s="72">
        <f t="shared" si="7"/>
        <v>6.7987958558250929E-3</v>
      </c>
      <c r="L106" s="73">
        <f t="shared" si="8"/>
        <v>4.4770990463104286E-3</v>
      </c>
    </row>
    <row r="107" spans="1:12">
      <c r="A107" s="9" t="s">
        <v>9</v>
      </c>
      <c r="B107" s="74">
        <f t="shared" si="6"/>
        <v>7.3024693604423945E-3</v>
      </c>
      <c r="C107" s="74">
        <f t="shared" si="6"/>
        <v>1.8300073392074848E-2</v>
      </c>
      <c r="D107" s="74">
        <f t="shared" si="6"/>
        <v>5.5101267186232301E-3</v>
      </c>
      <c r="E107" s="75">
        <f>RATE(5, ,-E11,F11)</f>
        <v>1.9955787099166861E-2</v>
      </c>
      <c r="F107" s="75">
        <f t="shared" si="7"/>
        <v>-7.7817912096142085E-3</v>
      </c>
      <c r="G107" s="75">
        <f t="shared" si="7"/>
        <v>1.3651264592899467E-3</v>
      </c>
      <c r="H107" s="75">
        <f t="shared" si="7"/>
        <v>1.3208394346114368E-3</v>
      </c>
      <c r="I107" s="75">
        <f t="shared" si="7"/>
        <v>5.9814245192093768E-3</v>
      </c>
      <c r="J107" s="75">
        <f t="shared" si="7"/>
        <v>6.7090464031474223E-3</v>
      </c>
      <c r="K107" s="75">
        <f t="shared" si="7"/>
        <v>5.3006968898039394E-3</v>
      </c>
      <c r="L107" s="76">
        <f t="shared" si="8"/>
        <v>2.1370939093147017E-3</v>
      </c>
    </row>
    <row r="108" spans="1:12">
      <c r="A108" s="9" t="s">
        <v>10</v>
      </c>
      <c r="B108" s="74">
        <f t="shared" si="6"/>
        <v>-2.7313426554911108E-2</v>
      </c>
      <c r="C108" s="74">
        <f t="shared" si="6"/>
        <v>-4.0192908553703171E-3</v>
      </c>
      <c r="D108" s="74">
        <f t="shared" si="6"/>
        <v>-2.1508354541548065E-3</v>
      </c>
      <c r="E108" s="75">
        <f>RATE(5, ,-E12,F12)</f>
        <v>1.0887758685681613E-2</v>
      </c>
      <c r="F108" s="75">
        <f t="shared" si="7"/>
        <v>7.1803538671511014E-3</v>
      </c>
      <c r="G108" s="75">
        <f t="shared" si="7"/>
        <v>4.103948588776724E-3</v>
      </c>
      <c r="H108" s="75">
        <f t="shared" si="7"/>
        <v>5.3744200079258071E-3</v>
      </c>
      <c r="I108" s="75">
        <f t="shared" si="7"/>
        <v>5.2115327138237428E-3</v>
      </c>
      <c r="J108" s="75">
        <f t="shared" si="7"/>
        <v>7.6300225310105673E-3</v>
      </c>
      <c r="K108" s="75">
        <f t="shared" si="7"/>
        <v>7.8575274589527955E-3</v>
      </c>
      <c r="L108" s="76">
        <f t="shared" si="8"/>
        <v>6.2253233418194292E-3</v>
      </c>
    </row>
    <row r="109" spans="1:12">
      <c r="A109" s="11"/>
      <c r="B109" s="77"/>
      <c r="C109" s="77"/>
      <c r="D109" s="77"/>
      <c r="E109" s="77"/>
      <c r="F109" s="77"/>
      <c r="G109" s="77"/>
      <c r="H109" s="77"/>
      <c r="I109" s="77"/>
      <c r="J109" s="77"/>
      <c r="K109" s="77"/>
      <c r="L109" s="78"/>
    </row>
    <row r="110" spans="1:12">
      <c r="A110" s="3" t="s">
        <v>11</v>
      </c>
      <c r="B110" s="71">
        <f t="shared" si="6"/>
        <v>-1.0225971839149301E-2</v>
      </c>
      <c r="C110" s="71">
        <f t="shared" si="6"/>
        <v>1.3580429028528943E-2</v>
      </c>
      <c r="D110" s="71">
        <f t="shared" si="6"/>
        <v>-1.5618975935876488E-4</v>
      </c>
      <c r="E110" s="72">
        <f t="shared" ref="E110:E117" si="9">RATE(5, ,-E14,F14)</f>
        <v>6.7163730604715977E-3</v>
      </c>
      <c r="F110" s="72">
        <f t="shared" si="7"/>
        <v>4.9483516152180312E-3</v>
      </c>
      <c r="G110" s="72">
        <f t="shared" si="7"/>
        <v>8.0630833551519777E-3</v>
      </c>
      <c r="H110" s="72">
        <f t="shared" si="7"/>
        <v>9.2256661931553081E-3</v>
      </c>
      <c r="I110" s="72">
        <f t="shared" si="7"/>
        <v>1.0569570459736924E-2</v>
      </c>
      <c r="J110" s="72">
        <f t="shared" si="7"/>
        <v>1.165730248407411E-2</v>
      </c>
      <c r="K110" s="72">
        <f t="shared" si="7"/>
        <v>1.0682977884126456E-2</v>
      </c>
      <c r="L110" s="73">
        <f t="shared" si="8"/>
        <v>9.1887210518290015E-3</v>
      </c>
    </row>
    <row r="111" spans="1:12">
      <c r="A111" s="9" t="s">
        <v>12</v>
      </c>
      <c r="B111" s="74">
        <f t="shared" si="6"/>
        <v>-2.8056073530342986E-2</v>
      </c>
      <c r="C111" s="74">
        <f t="shared" si="6"/>
        <v>1.2890554827587827E-2</v>
      </c>
      <c r="D111" s="74">
        <f t="shared" si="6"/>
        <v>-7.5116794000651963E-4</v>
      </c>
      <c r="E111" s="75">
        <f t="shared" si="9"/>
        <v>4.1822361640718756E-3</v>
      </c>
      <c r="F111" s="75">
        <f t="shared" si="7"/>
        <v>6.3954462741032279E-3</v>
      </c>
      <c r="G111" s="75">
        <f t="shared" si="7"/>
        <v>9.1625018757216358E-3</v>
      </c>
      <c r="H111" s="75">
        <f t="shared" si="7"/>
        <v>1.0232562008201333E-2</v>
      </c>
      <c r="I111" s="75">
        <f t="shared" si="7"/>
        <v>1.0986899295020072E-2</v>
      </c>
      <c r="J111" s="75">
        <f t="shared" si="7"/>
        <v>8.7283270272869636E-3</v>
      </c>
      <c r="K111" s="75">
        <f t="shared" si="7"/>
        <v>7.4804399852516981E-3</v>
      </c>
      <c r="L111" s="76">
        <f t="shared" si="8"/>
        <v>8.8298323736409178E-3</v>
      </c>
    </row>
    <row r="112" spans="1:12">
      <c r="A112" s="9" t="s">
        <v>13</v>
      </c>
      <c r="B112" s="74">
        <f t="shared" si="6"/>
        <v>-1.5174456957271602E-2</v>
      </c>
      <c r="C112" s="74">
        <f t="shared" si="6"/>
        <v>1.986577900635117E-2</v>
      </c>
      <c r="D112" s="74">
        <f t="shared" si="6"/>
        <v>-2.2220883928938269E-3</v>
      </c>
      <c r="E112" s="75">
        <f t="shared" si="9"/>
        <v>5.9326931365684581E-3</v>
      </c>
      <c r="F112" s="75">
        <f t="shared" si="7"/>
        <v>1.1670571789222825E-2</v>
      </c>
      <c r="G112" s="75">
        <f t="shared" si="7"/>
        <v>8.6217072398746004E-3</v>
      </c>
      <c r="H112" s="75">
        <f t="shared" si="7"/>
        <v>9.0980883550896129E-3</v>
      </c>
      <c r="I112" s="75">
        <f t="shared" si="7"/>
        <v>9.4180332361770008E-3</v>
      </c>
      <c r="J112" s="75">
        <f t="shared" si="7"/>
        <v>9.5906338999064873E-3</v>
      </c>
      <c r="K112" s="75">
        <f t="shared" si="7"/>
        <v>7.9981610670888346E-3</v>
      </c>
      <c r="L112" s="76">
        <f t="shared" si="8"/>
        <v>9.3988846416366238E-3</v>
      </c>
    </row>
    <row r="113" spans="1:12">
      <c r="A113" s="9" t="s">
        <v>14</v>
      </c>
      <c r="B113" s="74">
        <f t="shared" si="6"/>
        <v>5.4286788287738403E-16</v>
      </c>
      <c r="C113" s="74">
        <f t="shared" si="6"/>
        <v>1.059175120329075E-2</v>
      </c>
      <c r="D113" s="74">
        <f t="shared" si="6"/>
        <v>8.0253608331094684E-2</v>
      </c>
      <c r="E113" s="75">
        <f t="shared" si="9"/>
        <v>4.5789461419579432E-3</v>
      </c>
      <c r="F113" s="75">
        <f t="shared" si="7"/>
        <v>6.4009348683575851E-3</v>
      </c>
      <c r="G113" s="75">
        <f t="shared" si="7"/>
        <v>5.1314267797682913E-3</v>
      </c>
      <c r="H113" s="75">
        <f t="shared" si="7"/>
        <v>9.4254747141602931E-3</v>
      </c>
      <c r="I113" s="75">
        <f t="shared" si="7"/>
        <v>9.7451196266666873E-3</v>
      </c>
      <c r="J113" s="75">
        <f t="shared" si="7"/>
        <v>7.8624470892264646E-3</v>
      </c>
      <c r="K113" s="75">
        <f t="shared" si="7"/>
        <v>7.0568616621167705E-3</v>
      </c>
      <c r="L113" s="76">
        <f t="shared" si="8"/>
        <v>7.6024015841419388E-3</v>
      </c>
    </row>
    <row r="114" spans="1:12">
      <c r="A114" s="9" t="s">
        <v>15</v>
      </c>
      <c r="B114" s="74">
        <f t="shared" si="6"/>
        <v>-3.7237923070971131E-2</v>
      </c>
      <c r="C114" s="74">
        <f t="shared" si="6"/>
        <v>-1.2800652887725463E-2</v>
      </c>
      <c r="D114" s="74">
        <f t="shared" si="6"/>
        <v>-4.4766121014411017E-3</v>
      </c>
      <c r="E114" s="75">
        <f t="shared" si="9"/>
        <v>5.3804094635898749E-3</v>
      </c>
      <c r="F114" s="75">
        <f t="shared" si="7"/>
        <v>1.1855468512905966E-3</v>
      </c>
      <c r="G114" s="75">
        <f t="shared" si="7"/>
        <v>6.0012887396845207E-3</v>
      </c>
      <c r="H114" s="75">
        <f t="shared" si="7"/>
        <v>5.7813597487274956E-3</v>
      </c>
      <c r="I114" s="75">
        <f t="shared" si="7"/>
        <v>5.8856721395495462E-3</v>
      </c>
      <c r="J114" s="75">
        <f t="shared" si="7"/>
        <v>4.190506913786393E-3</v>
      </c>
      <c r="K114" s="75">
        <f t="shared" si="7"/>
        <v>3.8662784209335037E-3</v>
      </c>
      <c r="L114" s="76">
        <f t="shared" si="8"/>
        <v>4.4836722469102554E-3</v>
      </c>
    </row>
    <row r="115" spans="1:12">
      <c r="A115" s="9" t="s">
        <v>16</v>
      </c>
      <c r="B115" s="74">
        <f t="shared" si="6"/>
        <v>4.9469897511770215E-2</v>
      </c>
      <c r="C115" s="74">
        <f t="shared" si="6"/>
        <v>1.5842744723195145E-2</v>
      </c>
      <c r="D115" s="74">
        <f t="shared" si="6"/>
        <v>-1.3008385709898816E-2</v>
      </c>
      <c r="E115" s="75">
        <f t="shared" si="9"/>
        <v>-1.0384238398415966E-3</v>
      </c>
      <c r="F115" s="75">
        <f t="shared" si="7"/>
        <v>1.5563890975887236E-2</v>
      </c>
      <c r="G115" s="75">
        <f t="shared" si="7"/>
        <v>1.241952367376007E-2</v>
      </c>
      <c r="H115" s="75">
        <f t="shared" si="7"/>
        <v>1.0634804945702634E-2</v>
      </c>
      <c r="I115" s="75">
        <f t="shared" si="7"/>
        <v>1.8891364448773759E-2</v>
      </c>
      <c r="J115" s="75">
        <f t="shared" si="7"/>
        <v>4.602016611149537E-2</v>
      </c>
      <c r="K115" s="75">
        <f t="shared" si="7"/>
        <v>2.7680693649246288E-2</v>
      </c>
      <c r="L115" s="76">
        <f t="shared" si="8"/>
        <v>2.1797160826368307E-2</v>
      </c>
    </row>
    <row r="116" spans="1:12">
      <c r="A116" s="9" t="s">
        <v>17</v>
      </c>
      <c r="B116" s="74">
        <f t="shared" ref="B116:D131" si="10">RATE(10, , -B20,C20)</f>
        <v>-3.0724362443100145E-3</v>
      </c>
      <c r="C116" s="74">
        <f t="shared" si="10"/>
        <v>2.9987247698491183E-2</v>
      </c>
      <c r="D116" s="74">
        <f t="shared" si="10"/>
        <v>2.762564361145942E-2</v>
      </c>
      <c r="E116" s="75">
        <f t="shared" si="9"/>
        <v>6.8990127708448987E-3</v>
      </c>
      <c r="F116" s="75">
        <f t="shared" ref="F116:K131" si="11">RATE(5, ,-F20,G20)</f>
        <v>6.6705379672004966E-3</v>
      </c>
      <c r="G116" s="75">
        <f t="shared" si="11"/>
        <v>1.1800315904939282E-2</v>
      </c>
      <c r="H116" s="75">
        <f t="shared" si="11"/>
        <v>1.5437913773759054E-2</v>
      </c>
      <c r="I116" s="75">
        <f t="shared" si="11"/>
        <v>2.1788212122449156E-2</v>
      </c>
      <c r="J116" s="75">
        <f t="shared" si="11"/>
        <v>2.3628175040734268E-2</v>
      </c>
      <c r="K116" s="75">
        <f t="shared" si="11"/>
        <v>2.6631756077868225E-2</v>
      </c>
      <c r="L116" s="76">
        <f t="shared" si="8"/>
        <v>1.7635446877606868E-2</v>
      </c>
    </row>
    <row r="117" spans="1:12">
      <c r="A117" s="9" t="s">
        <v>18</v>
      </c>
      <c r="B117" s="74">
        <f t="shared" si="10"/>
        <v>7.4383251323100223E-3</v>
      </c>
      <c r="C117" s="74">
        <f t="shared" si="10"/>
        <v>1.4493444011919415E-2</v>
      </c>
      <c r="D117" s="74">
        <f t="shared" si="10"/>
        <v>-8.7451824353636954E-3</v>
      </c>
      <c r="E117" s="75">
        <f t="shared" si="9"/>
        <v>1.0665633010126163E-2</v>
      </c>
      <c r="F117" s="75">
        <f t="shared" si="11"/>
        <v>-1.1424426146977155E-3</v>
      </c>
      <c r="G117" s="75">
        <f t="shared" si="11"/>
        <v>5.3703977115935123E-3</v>
      </c>
      <c r="H117" s="75">
        <f t="shared" si="11"/>
        <v>6.4503775068103925E-3</v>
      </c>
      <c r="I117" s="75">
        <f t="shared" si="11"/>
        <v>5.215999678361216E-3</v>
      </c>
      <c r="J117" s="75">
        <f t="shared" si="11"/>
        <v>3.2882263891756899E-3</v>
      </c>
      <c r="K117" s="75">
        <f t="shared" si="11"/>
        <v>2.9760462937546092E-3</v>
      </c>
      <c r="L117" s="76">
        <f t="shared" si="8"/>
        <v>3.6900411331934513E-3</v>
      </c>
    </row>
    <row r="118" spans="1:12">
      <c r="A118" s="11"/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8"/>
    </row>
    <row r="119" spans="1:12">
      <c r="A119" s="3" t="s">
        <v>19</v>
      </c>
      <c r="B119" s="71">
        <f t="shared" si="10"/>
        <v>2.6390606765616885E-3</v>
      </c>
      <c r="C119" s="71">
        <f t="shared" si="10"/>
        <v>3.4063016806082348E-2</v>
      </c>
      <c r="D119" s="71">
        <f t="shared" si="10"/>
        <v>-1.8730485679502033E-3</v>
      </c>
      <c r="E119" s="72">
        <f t="shared" ref="E119:E133" si="12">RATE(5, ,-E23,F23)</f>
        <v>9.6299724780116603E-4</v>
      </c>
      <c r="F119" s="72">
        <f t="shared" si="11"/>
        <v>5.300885792222561E-3</v>
      </c>
      <c r="G119" s="72">
        <f t="shared" si="11"/>
        <v>5.4738430322242917E-3</v>
      </c>
      <c r="H119" s="72">
        <f t="shared" si="11"/>
        <v>6.6402133687824081E-3</v>
      </c>
      <c r="I119" s="72">
        <f t="shared" si="11"/>
        <v>6.2922232227232196E-3</v>
      </c>
      <c r="J119" s="72">
        <f t="shared" si="11"/>
        <v>7.4298569014403029E-3</v>
      </c>
      <c r="K119" s="72">
        <f t="shared" si="11"/>
        <v>7.8740938149636109E-3</v>
      </c>
      <c r="L119" s="73">
        <f t="shared" si="8"/>
        <v>6.5014133714378138E-3</v>
      </c>
    </row>
    <row r="120" spans="1:12">
      <c r="A120" s="9" t="s">
        <v>20</v>
      </c>
      <c r="B120" s="74">
        <f t="shared" si="10"/>
        <v>2.698445837148792E-2</v>
      </c>
      <c r="C120" s="74">
        <f t="shared" si="10"/>
        <v>1.9058749992110938E-2</v>
      </c>
      <c r="D120" s="74">
        <f t="shared" si="10"/>
        <v>2.0111080093545675E-2</v>
      </c>
      <c r="E120" s="75">
        <f t="shared" si="12"/>
        <v>-4.4095616411067562E-4</v>
      </c>
      <c r="F120" s="75">
        <f t="shared" si="11"/>
        <v>3.3600212434881619E-3</v>
      </c>
      <c r="G120" s="75">
        <f t="shared" si="11"/>
        <v>3.1410569534160156E-3</v>
      </c>
      <c r="H120" s="75">
        <f t="shared" si="11"/>
        <v>3.878167308667468E-3</v>
      </c>
      <c r="I120" s="75">
        <f t="shared" si="11"/>
        <v>3.6598342428322593E-3</v>
      </c>
      <c r="J120" s="75">
        <f t="shared" si="11"/>
        <v>4.3212865091378531E-3</v>
      </c>
      <c r="K120" s="75">
        <f t="shared" si="11"/>
        <v>4.6303347460189765E-3</v>
      </c>
      <c r="L120" s="76">
        <f t="shared" si="8"/>
        <v>3.8316499660887068E-3</v>
      </c>
    </row>
    <row r="121" spans="1:12">
      <c r="A121" s="9" t="s">
        <v>21</v>
      </c>
      <c r="B121" s="74">
        <f t="shared" si="10"/>
        <v>-2.3244768450309403E-2</v>
      </c>
      <c r="C121" s="74">
        <f t="shared" si="10"/>
        <v>3.4889311008544407E-2</v>
      </c>
      <c r="D121" s="74">
        <f t="shared" si="10"/>
        <v>2.0519323353890308E-2</v>
      </c>
      <c r="E121" s="75">
        <f t="shared" si="12"/>
        <v>-1.2231147644631245E-2</v>
      </c>
      <c r="F121" s="75">
        <f t="shared" si="11"/>
        <v>3.1310877966356557E-3</v>
      </c>
      <c r="G121" s="75">
        <f t="shared" si="11"/>
        <v>3.7182604345152607E-3</v>
      </c>
      <c r="H121" s="75">
        <f t="shared" si="11"/>
        <v>4.5669351790440594E-3</v>
      </c>
      <c r="I121" s="75">
        <f t="shared" si="11"/>
        <v>4.3241591774902631E-3</v>
      </c>
      <c r="J121" s="75">
        <f t="shared" si="11"/>
        <v>5.1133038354609049E-3</v>
      </c>
      <c r="K121" s="75">
        <f t="shared" si="11"/>
        <v>3.5772768110455726E-3</v>
      </c>
      <c r="L121" s="76">
        <f t="shared" si="8"/>
        <v>4.0716174439472232E-3</v>
      </c>
    </row>
    <row r="122" spans="1:12">
      <c r="A122" s="9" t="s">
        <v>22</v>
      </c>
      <c r="B122" s="74">
        <f t="shared" si="10"/>
        <v>-4.2879032880058766E-2</v>
      </c>
      <c r="C122" s="74">
        <f t="shared" si="10"/>
        <v>1.5534493011946777E-2</v>
      </c>
      <c r="D122" s="74">
        <f t="shared" si="10"/>
        <v>3.0465311786587134E-2</v>
      </c>
      <c r="E122" s="75">
        <f t="shared" si="12"/>
        <v>1.0950905744857993E-16</v>
      </c>
      <c r="F122" s="75">
        <f t="shared" si="11"/>
        <v>4.0995532623003235E-3</v>
      </c>
      <c r="G122" s="75">
        <f t="shared" si="11"/>
        <v>8.1571261709284665E-3</v>
      </c>
      <c r="H122" s="75">
        <f t="shared" si="11"/>
        <v>9.7248051075915481E-3</v>
      </c>
      <c r="I122" s="75">
        <f t="shared" si="11"/>
        <v>9.1599382602933922E-3</v>
      </c>
      <c r="J122" s="75">
        <f t="shared" si="11"/>
        <v>1.0713281481116266E-2</v>
      </c>
      <c r="K122" s="75">
        <f t="shared" si="11"/>
        <v>7.1020362866121567E-3</v>
      </c>
      <c r="L122" s="76">
        <f t="shared" si="8"/>
        <v>8.1571749552158904E-3</v>
      </c>
    </row>
    <row r="123" spans="1:12">
      <c r="A123" s="9" t="s">
        <v>23</v>
      </c>
      <c r="B123" s="74">
        <f t="shared" si="10"/>
        <v>3.0689594236125991E-2</v>
      </c>
      <c r="C123" s="74">
        <f t="shared" si="10"/>
        <v>3.6760900871270451E-2</v>
      </c>
      <c r="D123" s="74">
        <f t="shared" si="10"/>
        <v>2.7915886625538452E-2</v>
      </c>
      <c r="E123" s="75">
        <f t="shared" si="12"/>
        <v>-2.6834846139808118E-3</v>
      </c>
      <c r="F123" s="75">
        <f t="shared" si="11"/>
        <v>1.0197926223701088E-2</v>
      </c>
      <c r="G123" s="75">
        <f t="shared" si="11"/>
        <v>4.9913908726242195E-3</v>
      </c>
      <c r="H123" s="75">
        <f t="shared" si="11"/>
        <v>6.0711858549385034E-3</v>
      </c>
      <c r="I123" s="75">
        <f t="shared" si="11"/>
        <v>5.7595481856584389E-3</v>
      </c>
      <c r="J123" s="75">
        <f t="shared" si="11"/>
        <v>6.8055158916722246E-3</v>
      </c>
      <c r="K123" s="75">
        <f t="shared" si="11"/>
        <v>1.1306699462666839E-2</v>
      </c>
      <c r="L123" s="76">
        <f t="shared" si="8"/>
        <v>7.519266893026285E-3</v>
      </c>
    </row>
    <row r="124" spans="1:12">
      <c r="A124" s="9" t="s">
        <v>24</v>
      </c>
      <c r="B124" s="74">
        <f t="shared" si="10"/>
        <v>1.2188115362004358E-2</v>
      </c>
      <c r="C124" s="74">
        <f t="shared" si="10"/>
        <v>7.7758822635145136E-3</v>
      </c>
      <c r="D124" s="74">
        <f t="shared" si="10"/>
        <v>2.7375461786457143E-2</v>
      </c>
      <c r="E124" s="75">
        <f t="shared" si="12"/>
        <v>6.2504784031260584E-4</v>
      </c>
      <c r="F124" s="75">
        <f t="shared" si="11"/>
        <v>8.1012682579641657E-3</v>
      </c>
      <c r="G124" s="75">
        <f t="shared" si="11"/>
        <v>6.7924933588642935E-3</v>
      </c>
      <c r="H124" s="75">
        <f t="shared" si="11"/>
        <v>8.1647959392648264E-3</v>
      </c>
      <c r="I124" s="75">
        <f t="shared" si="11"/>
        <v>7.7226966033951024E-3</v>
      </c>
      <c r="J124" s="75">
        <f t="shared" si="11"/>
        <v>9.0786064766443068E-3</v>
      </c>
      <c r="K124" s="75">
        <f t="shared" si="11"/>
        <v>1.4923866839574544E-2</v>
      </c>
      <c r="L124" s="76">
        <f t="shared" si="8"/>
        <v>9.1270794631002333E-3</v>
      </c>
    </row>
    <row r="125" spans="1:12">
      <c r="A125" s="9" t="s">
        <v>25</v>
      </c>
      <c r="B125" s="74">
        <f t="shared" si="10"/>
        <v>4.2738379814865259E-2</v>
      </c>
      <c r="C125" s="74">
        <f t="shared" si="10"/>
        <v>2.1179210718028939E-2</v>
      </c>
      <c r="D125" s="74">
        <f t="shared" si="10"/>
        <v>-1.3288075293385829E-2</v>
      </c>
      <c r="E125" s="75">
        <f t="shared" si="12"/>
        <v>2.0134426019525516E-16</v>
      </c>
      <c r="F125" s="75">
        <f t="shared" si="11"/>
        <v>8.9345944380591052E-3</v>
      </c>
      <c r="G125" s="75">
        <f t="shared" si="11"/>
        <v>6.6435470079577478E-3</v>
      </c>
      <c r="H125" s="75">
        <f t="shared" si="11"/>
        <v>7.9931672630205088E-3</v>
      </c>
      <c r="I125" s="75">
        <f t="shared" si="11"/>
        <v>7.5632541319238678E-3</v>
      </c>
      <c r="J125" s="75">
        <f t="shared" si="11"/>
        <v>8.895740753717617E-3</v>
      </c>
      <c r="K125" s="75">
        <f t="shared" si="11"/>
        <v>7.9848104001354701E-3</v>
      </c>
      <c r="L125" s="76">
        <f t="shared" si="8"/>
        <v>8.0022125053042376E-3</v>
      </c>
    </row>
    <row r="126" spans="1:12">
      <c r="A126" s="9" t="s">
        <v>26</v>
      </c>
      <c r="B126" s="74">
        <f t="shared" si="10"/>
        <v>-3.0130304723505707E-2</v>
      </c>
      <c r="C126" s="74">
        <f t="shared" si="10"/>
        <v>1.4768337401928257E-2</v>
      </c>
      <c r="D126" s="74">
        <f t="shared" si="10"/>
        <v>-9.1297330067739452E-3</v>
      </c>
      <c r="E126" s="75">
        <f t="shared" si="12"/>
        <v>8.951675370393765E-4</v>
      </c>
      <c r="F126" s="75">
        <f t="shared" si="11"/>
        <v>3.0585007861774157E-3</v>
      </c>
      <c r="G126" s="75">
        <f t="shared" si="11"/>
        <v>4.1271831422791568E-3</v>
      </c>
      <c r="H126" s="75">
        <f t="shared" si="11"/>
        <v>5.0523239401123925E-3</v>
      </c>
      <c r="I126" s="75">
        <f t="shared" si="11"/>
        <v>4.7896350670871843E-3</v>
      </c>
      <c r="J126" s="75">
        <f t="shared" si="11"/>
        <v>5.6649038923842609E-3</v>
      </c>
      <c r="K126" s="75">
        <f t="shared" si="11"/>
        <v>1.9419132442843384E-3</v>
      </c>
      <c r="L126" s="76">
        <f t="shared" si="8"/>
        <v>4.1049484216422131E-3</v>
      </c>
    </row>
    <row r="127" spans="1:12">
      <c r="A127" s="9" t="s">
        <v>27</v>
      </c>
      <c r="B127" s="74">
        <f t="shared" si="10"/>
        <v>-6.4330707408695705E-3</v>
      </c>
      <c r="C127" s="74">
        <f t="shared" si="10"/>
        <v>-1.6765501142583593E-2</v>
      </c>
      <c r="D127" s="74">
        <f t="shared" si="10"/>
        <v>1.9133986545621842E-2</v>
      </c>
      <c r="E127" s="75">
        <f t="shared" si="12"/>
        <v>5.7680407478430265E-3</v>
      </c>
      <c r="F127" s="75">
        <f t="shared" si="11"/>
        <v>1.4135592557159293E-3</v>
      </c>
      <c r="G127" s="75">
        <f t="shared" si="11"/>
        <v>2.314491995043905E-3</v>
      </c>
      <c r="H127" s="75">
        <f t="shared" si="11"/>
        <v>2.9240380019431252E-3</v>
      </c>
      <c r="I127" s="75">
        <f t="shared" si="11"/>
        <v>2.6536655993538868E-3</v>
      </c>
      <c r="J127" s="75">
        <f t="shared" si="11"/>
        <v>3.1588596212382657E-3</v>
      </c>
      <c r="K127" s="75">
        <f t="shared" si="11"/>
        <v>6.5269464119148335E-3</v>
      </c>
      <c r="L127" s="76">
        <f t="shared" si="8"/>
        <v>3.1639815241915545E-3</v>
      </c>
    </row>
    <row r="128" spans="1:12">
      <c r="A128" s="9" t="s">
        <v>28</v>
      </c>
      <c r="B128" s="74">
        <f t="shared" si="10"/>
        <v>2.2565182565437047E-2</v>
      </c>
      <c r="C128" s="74">
        <f t="shared" si="10"/>
        <v>7.701544030437496E-2</v>
      </c>
      <c r="D128" s="74">
        <f t="shared" si="10"/>
        <v>2.2772752133259636E-2</v>
      </c>
      <c r="E128" s="75">
        <f t="shared" si="12"/>
        <v>-2.0284491641263814E-4</v>
      </c>
      <c r="F128" s="75">
        <f t="shared" si="11"/>
        <v>1.4478798804336356E-2</v>
      </c>
      <c r="G128" s="75">
        <f t="shared" si="11"/>
        <v>9.3206559578320018E-3</v>
      </c>
      <c r="H128" s="75">
        <f t="shared" si="11"/>
        <v>1.103745806154397E-2</v>
      </c>
      <c r="I128" s="75">
        <f t="shared" si="11"/>
        <v>1.0352776038506843E-2</v>
      </c>
      <c r="J128" s="75">
        <f t="shared" si="11"/>
        <v>1.2051514910446082E-2</v>
      </c>
      <c r="K128" s="75">
        <f t="shared" si="11"/>
        <v>1.4087140244898525E-2</v>
      </c>
      <c r="L128" s="76">
        <f t="shared" si="8"/>
        <v>1.1886307943294797E-2</v>
      </c>
    </row>
    <row r="129" spans="1:12">
      <c r="A129" s="9" t="s">
        <v>29</v>
      </c>
      <c r="B129" s="74">
        <f t="shared" si="10"/>
        <v>2.5863471501004258E-2</v>
      </c>
      <c r="C129" s="74">
        <f t="shared" si="10"/>
        <v>0.14747913436719715</v>
      </c>
      <c r="D129" s="74">
        <f t="shared" si="10"/>
        <v>-9.8376937257432379E-2</v>
      </c>
      <c r="E129" s="75">
        <f t="shared" si="12"/>
        <v>2.5309878515562153E-2</v>
      </c>
      <c r="F129" s="75">
        <f t="shared" si="11"/>
        <v>-8.6216579460911711E-5</v>
      </c>
      <c r="G129" s="75">
        <f t="shared" si="11"/>
        <v>5.0012974623530873E-3</v>
      </c>
      <c r="H129" s="75">
        <f t="shared" si="11"/>
        <v>6.082810981106467E-3</v>
      </c>
      <c r="I129" s="75">
        <f t="shared" si="11"/>
        <v>5.7705593291556938E-3</v>
      </c>
      <c r="J129" s="75">
        <f t="shared" si="11"/>
        <v>6.8183975170313981E-3</v>
      </c>
      <c r="K129" s="75">
        <f t="shared" si="11"/>
        <v>3.1293681178258242E-3</v>
      </c>
      <c r="L129" s="76">
        <f t="shared" si="8"/>
        <v>4.4499903018301616E-3</v>
      </c>
    </row>
    <row r="130" spans="1:12">
      <c r="A130" s="9" t="s">
        <v>30</v>
      </c>
      <c r="B130" s="74">
        <f t="shared" si="10"/>
        <v>6.1311245997192421E-16</v>
      </c>
      <c r="C130" s="74">
        <f t="shared" si="10"/>
        <v>1.3605213210263846E-17</v>
      </c>
      <c r="D130" s="74">
        <f t="shared" si="10"/>
        <v>2.4500824098361291E-3</v>
      </c>
      <c r="E130" s="75">
        <f t="shared" si="12"/>
        <v>1.8425682427823255E-2</v>
      </c>
      <c r="F130" s="75">
        <f t="shared" si="11"/>
        <v>-2.3055125168229239E-3</v>
      </c>
      <c r="G130" s="75">
        <f t="shared" si="11"/>
        <v>5.7799105410227874E-3</v>
      </c>
      <c r="H130" s="75">
        <f t="shared" si="11"/>
        <v>6.992678261441166E-3</v>
      </c>
      <c r="I130" s="75">
        <f t="shared" si="11"/>
        <v>6.6285249601401933E-3</v>
      </c>
      <c r="J130" s="75">
        <f t="shared" si="11"/>
        <v>7.817500364809717E-3</v>
      </c>
      <c r="K130" s="75">
        <f t="shared" si="11"/>
        <v>1.4115200023688995E-2</v>
      </c>
      <c r="L130" s="76">
        <f t="shared" si="8"/>
        <v>6.493274282792354E-3</v>
      </c>
    </row>
    <row r="131" spans="1:12">
      <c r="A131" s="9" t="s">
        <v>31</v>
      </c>
      <c r="B131" s="74">
        <f t="shared" si="10"/>
        <v>3.1501484640451306E-2</v>
      </c>
      <c r="C131" s="74">
        <f t="shared" si="10"/>
        <v>1.2594971179362873E-2</v>
      </c>
      <c r="D131" s="74">
        <f t="shared" si="10"/>
        <v>-7.6735018598157636E-4</v>
      </c>
      <c r="E131" s="75">
        <f t="shared" si="12"/>
        <v>8.433873648054079E-17</v>
      </c>
      <c r="F131" s="75">
        <f t="shared" si="11"/>
        <v>1.0682207235104386E-2</v>
      </c>
      <c r="G131" s="75">
        <f t="shared" si="11"/>
        <v>7.9925572398250166E-3</v>
      </c>
      <c r="H131" s="75">
        <f t="shared" si="11"/>
        <v>9.6835815003011461E-3</v>
      </c>
      <c r="I131" s="75">
        <f t="shared" si="11"/>
        <v>9.1222347563134892E-3</v>
      </c>
      <c r="J131" s="75">
        <f t="shared" si="11"/>
        <v>1.0670711248258318E-2</v>
      </c>
      <c r="K131" s="75">
        <f t="shared" si="11"/>
        <v>1.1815849167431157E-2</v>
      </c>
      <c r="L131" s="76">
        <f t="shared" si="8"/>
        <v>9.9937715304148807E-3</v>
      </c>
    </row>
    <row r="132" spans="1:12">
      <c r="A132" s="9" t="s">
        <v>32</v>
      </c>
      <c r="B132" s="74">
        <f t="shared" ref="B132:D140" si="13">RATE(10, , -B36,C36)</f>
        <v>1.1060812956326691E-2</v>
      </c>
      <c r="C132" s="74">
        <f t="shared" si="13"/>
        <v>3.2357862679296592E-2</v>
      </c>
      <c r="D132" s="74">
        <f t="shared" si="13"/>
        <v>1.6949967829136877E-2</v>
      </c>
      <c r="E132" s="75">
        <f t="shared" si="12"/>
        <v>2.2736886406427429E-16</v>
      </c>
      <c r="F132" s="75">
        <f t="shared" ref="F132:K140" si="14">RATE(5, ,-F36,G36)</f>
        <v>3.8428842276142E-3</v>
      </c>
      <c r="G132" s="75">
        <f t="shared" si="14"/>
        <v>4.7515648386188564E-3</v>
      </c>
      <c r="H132" s="75">
        <f t="shared" si="14"/>
        <v>5.7893819722112765E-3</v>
      </c>
      <c r="I132" s="75">
        <f t="shared" si="14"/>
        <v>5.4922462171096299E-3</v>
      </c>
      <c r="J132" s="75">
        <f t="shared" si="14"/>
        <v>6.4923443426566103E-3</v>
      </c>
      <c r="K132" s="75">
        <f t="shared" si="14"/>
        <v>3.9557729472170849E-3</v>
      </c>
      <c r="L132" s="76">
        <f t="shared" si="8"/>
        <v>5.0535709368636971E-3</v>
      </c>
    </row>
    <row r="133" spans="1:12">
      <c r="A133" s="9" t="s">
        <v>33</v>
      </c>
      <c r="B133" s="74">
        <f t="shared" si="13"/>
        <v>-2.3827733596723067E-2</v>
      </c>
      <c r="C133" s="74">
        <f t="shared" si="13"/>
        <v>1.6845724063634212E-2</v>
      </c>
      <c r="D133" s="74">
        <f t="shared" si="13"/>
        <v>1.2089832177665655E-2</v>
      </c>
      <c r="E133" s="75">
        <f t="shared" si="12"/>
        <v>2.9602157950359442E-17</v>
      </c>
      <c r="F133" s="75">
        <f t="shared" si="14"/>
        <v>1.0198419629356435E-2</v>
      </c>
      <c r="G133" s="75">
        <f t="shared" si="14"/>
        <v>6.9022673093458251E-3</v>
      </c>
      <c r="H133" s="75">
        <f t="shared" si="14"/>
        <v>8.2911146724777111E-3</v>
      </c>
      <c r="I133" s="75">
        <f t="shared" si="14"/>
        <v>7.8398779364115285E-3</v>
      </c>
      <c r="J133" s="75">
        <f t="shared" si="14"/>
        <v>9.2128075970431336E-3</v>
      </c>
      <c r="K133" s="75">
        <f t="shared" si="14"/>
        <v>1.3215054347037394E-2</v>
      </c>
      <c r="L133" s="76">
        <f t="shared" si="8"/>
        <v>9.2745253490156172E-3</v>
      </c>
    </row>
    <row r="134" spans="1:12">
      <c r="A134" s="11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8"/>
    </row>
    <row r="135" spans="1:12">
      <c r="A135" s="3" t="s">
        <v>34</v>
      </c>
      <c r="B135" s="71">
        <f t="shared" si="13"/>
        <v>7.357214196436963E-3</v>
      </c>
      <c r="C135" s="71">
        <f t="shared" si="13"/>
        <v>1.4364799849334482E-2</v>
      </c>
      <c r="D135" s="71">
        <f t="shared" si="13"/>
        <v>8.9486027713768512E-3</v>
      </c>
      <c r="E135" s="72">
        <f>RATE(5, ,-E39,F39)</f>
        <v>5.6865003245603427E-3</v>
      </c>
      <c r="F135" s="72">
        <f t="shared" si="14"/>
        <v>3.3142757414336343E-3</v>
      </c>
      <c r="G135" s="72">
        <f t="shared" si="14"/>
        <v>5.0295929459325461E-3</v>
      </c>
      <c r="H135" s="72">
        <f t="shared" si="14"/>
        <v>5.6091013635432146E-3</v>
      </c>
      <c r="I135" s="72">
        <f t="shared" si="14"/>
        <v>7.4913818941076951E-3</v>
      </c>
      <c r="J135" s="72">
        <f t="shared" si="14"/>
        <v>9.1144176654752353E-3</v>
      </c>
      <c r="K135" s="72">
        <f t="shared" si="14"/>
        <v>1.0417416693169246E-2</v>
      </c>
      <c r="L135" s="73">
        <f t="shared" si="8"/>
        <v>6.8264167661514401E-3</v>
      </c>
    </row>
    <row r="136" spans="1:12">
      <c r="A136" s="9" t="s">
        <v>35</v>
      </c>
      <c r="B136" s="74">
        <f t="shared" si="13"/>
        <v>-6.3423713025050248E-3</v>
      </c>
      <c r="C136" s="74">
        <f t="shared" si="13"/>
        <v>1.5003770890436171E-2</v>
      </c>
      <c r="D136" s="74">
        <f t="shared" si="13"/>
        <v>1.2347450592380651E-2</v>
      </c>
      <c r="E136" s="75">
        <f>RATE(5, ,-E40,F40)</f>
        <v>5.5129769334376659E-3</v>
      </c>
      <c r="F136" s="75">
        <f t="shared" si="14"/>
        <v>4.1967827634396887E-3</v>
      </c>
      <c r="G136" s="75">
        <f t="shared" si="14"/>
        <v>4.9827670880275765E-3</v>
      </c>
      <c r="H136" s="75">
        <f t="shared" si="14"/>
        <v>5.4040748877897159E-3</v>
      </c>
      <c r="I136" s="75">
        <f t="shared" si="14"/>
        <v>8.1177924621023065E-3</v>
      </c>
      <c r="J136" s="75">
        <f t="shared" si="14"/>
        <v>8.5295289308578732E-3</v>
      </c>
      <c r="K136" s="75">
        <f t="shared" si="14"/>
        <v>9.74698114326163E-3</v>
      </c>
      <c r="L136" s="76">
        <f t="shared" si="8"/>
        <v>6.8275496009499491E-3</v>
      </c>
    </row>
    <row r="137" spans="1:12">
      <c r="A137" s="9" t="s">
        <v>36</v>
      </c>
      <c r="B137" s="74">
        <f t="shared" si="13"/>
        <v>7.1773462536441901E-2</v>
      </c>
      <c r="C137" s="74">
        <f t="shared" si="13"/>
        <v>-2.2067231456882188E-2</v>
      </c>
      <c r="D137" s="74">
        <f t="shared" si="13"/>
        <v>4.5314704828114021E-3</v>
      </c>
      <c r="E137" s="75">
        <f>RATE(5, ,-E41,F41)</f>
        <v>1.6670728448221245E-3</v>
      </c>
      <c r="F137" s="75">
        <f t="shared" si="14"/>
        <v>1.3923414894776324E-2</v>
      </c>
      <c r="G137" s="75">
        <f t="shared" si="14"/>
        <v>7.7106236728189644E-3</v>
      </c>
      <c r="H137" s="75">
        <f t="shared" si="14"/>
        <v>1.3604183678489845E-2</v>
      </c>
      <c r="I137" s="75">
        <f t="shared" si="14"/>
        <v>1.2206815986523694E-2</v>
      </c>
      <c r="J137" s="75">
        <f t="shared" si="14"/>
        <v>1.004962011323807E-2</v>
      </c>
      <c r="K137" s="75">
        <f t="shared" si="14"/>
        <v>1.1484872373515517E-2</v>
      </c>
      <c r="L137" s="76">
        <f t="shared" si="8"/>
        <v>1.1494340524607762E-2</v>
      </c>
    </row>
    <row r="138" spans="1:12">
      <c r="A138" s="9" t="s">
        <v>37</v>
      </c>
      <c r="B138" s="74">
        <f t="shared" si="13"/>
        <v>1.0330986835756933E-2</v>
      </c>
      <c r="C138" s="74">
        <f t="shared" si="13"/>
        <v>1.8399376152041607E-2</v>
      </c>
      <c r="D138" s="74">
        <f t="shared" si="13"/>
        <v>7.036526058428692E-3</v>
      </c>
      <c r="E138" s="75">
        <f>RATE(5, ,-E42,F42)</f>
        <v>6.1605278046006455E-3</v>
      </c>
      <c r="F138" s="75">
        <f t="shared" si="14"/>
        <v>1.7757218685574097E-3</v>
      </c>
      <c r="G138" s="75">
        <f t="shared" si="14"/>
        <v>4.8061694415320278E-3</v>
      </c>
      <c r="H138" s="75">
        <f t="shared" si="14"/>
        <v>4.9660549757851585E-3</v>
      </c>
      <c r="I138" s="75">
        <f t="shared" si="14"/>
        <v>6.6025631600638238E-3</v>
      </c>
      <c r="J138" s="75">
        <f t="shared" si="14"/>
        <v>9.4050492816418023E-3</v>
      </c>
      <c r="K138" s="75">
        <f t="shared" si="14"/>
        <v>1.0748623501593871E-2</v>
      </c>
      <c r="L138" s="76">
        <f t="shared" si="8"/>
        <v>6.3795624921007864E-3</v>
      </c>
    </row>
    <row r="139" spans="1:12">
      <c r="A139" s="11"/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8"/>
    </row>
    <row r="140" spans="1:12">
      <c r="A140" s="3" t="s">
        <v>38</v>
      </c>
      <c r="B140" s="71">
        <f t="shared" si="13"/>
        <v>-3.1513055245857317E-3</v>
      </c>
      <c r="C140" s="71">
        <f t="shared" si="13"/>
        <v>2.395894759418887E-2</v>
      </c>
      <c r="D140" s="71">
        <f t="shared" si="13"/>
        <v>3.5484825515222237E-3</v>
      </c>
      <c r="E140" s="72">
        <f>RATE(5, ,-E44,F44)</f>
        <v>4.5008175172103039E-3</v>
      </c>
      <c r="F140" s="72">
        <f t="shared" si="14"/>
        <v>4.9861225988132741E-3</v>
      </c>
      <c r="G140" s="72">
        <f t="shared" si="14"/>
        <v>4.3207107273071799E-3</v>
      </c>
      <c r="H140" s="72">
        <f t="shared" si="14"/>
        <v>6.3891465592969213E-3</v>
      </c>
      <c r="I140" s="72">
        <f t="shared" si="14"/>
        <v>6.8545258903493092E-3</v>
      </c>
      <c r="J140" s="72">
        <f t="shared" si="14"/>
        <v>7.8505154324446016E-3</v>
      </c>
      <c r="K140" s="72">
        <f t="shared" si="14"/>
        <v>8.2485778985287236E-3</v>
      </c>
      <c r="L140" s="73">
        <f t="shared" si="8"/>
        <v>6.4406027221757438E-3</v>
      </c>
    </row>
    <row r="141" spans="1:12">
      <c r="A141" s="40"/>
      <c r="B141" s="69"/>
      <c r="C141" s="69"/>
      <c r="D141" s="70"/>
      <c r="E141" s="56"/>
      <c r="F141" s="56"/>
      <c r="G141" s="56"/>
      <c r="H141" s="40"/>
      <c r="I141" s="40"/>
      <c r="J141" s="40"/>
      <c r="K141" s="40"/>
      <c r="L141" s="40"/>
    </row>
    <row r="142" spans="1:12">
      <c r="A142" s="40"/>
      <c r="B142" s="69"/>
      <c r="C142" s="69"/>
      <c r="D142" s="70"/>
      <c r="E142" s="56"/>
      <c r="F142" s="56"/>
      <c r="G142" s="56"/>
      <c r="H142" s="40"/>
      <c r="I142" s="40"/>
      <c r="J142" s="40"/>
      <c r="K142" s="40"/>
      <c r="L142" s="40"/>
    </row>
    <row r="143" spans="1:12">
      <c r="A143" s="40"/>
      <c r="B143" s="69"/>
      <c r="C143" s="69"/>
      <c r="D143" s="70"/>
      <c r="E143" s="56"/>
      <c r="F143" s="56"/>
      <c r="G143" s="56"/>
      <c r="H143" s="40"/>
      <c r="I143" s="40"/>
      <c r="J143" s="40"/>
      <c r="K143" s="40"/>
      <c r="L143" s="40"/>
    </row>
    <row r="144" spans="1:12">
      <c r="A144" s="40"/>
      <c r="B144" s="69"/>
      <c r="C144" s="69"/>
      <c r="D144" s="70"/>
      <c r="E144" s="56"/>
      <c r="F144" s="56"/>
      <c r="G144" s="56"/>
      <c r="H144" s="40"/>
      <c r="I144" s="40"/>
      <c r="J144" s="40"/>
      <c r="K144" s="40"/>
      <c r="L144" s="40"/>
    </row>
    <row r="145" spans="1:12">
      <c r="A145" s="40"/>
      <c r="B145" s="69"/>
      <c r="C145" s="69"/>
      <c r="D145" s="70"/>
      <c r="E145" s="56"/>
      <c r="F145" s="56"/>
      <c r="G145" s="56"/>
      <c r="H145" s="40"/>
      <c r="I145" s="40"/>
      <c r="J145" s="40"/>
      <c r="K145" s="40"/>
      <c r="L145" s="40"/>
    </row>
    <row r="146" spans="1:12">
      <c r="A146" s="40"/>
      <c r="B146" s="69"/>
      <c r="C146" s="69"/>
      <c r="D146" s="70"/>
      <c r="E146" s="56"/>
      <c r="F146" s="56"/>
      <c r="G146" s="56"/>
      <c r="H146" s="40"/>
      <c r="I146" s="40"/>
      <c r="J146" s="40"/>
      <c r="K146" s="40"/>
      <c r="L146" s="40"/>
    </row>
    <row r="147" spans="1:12">
      <c r="A147" s="40"/>
      <c r="B147" s="69"/>
      <c r="C147" s="69"/>
      <c r="D147" s="70"/>
      <c r="E147" s="56"/>
      <c r="F147" s="56"/>
      <c r="G147" s="56"/>
      <c r="H147" s="40"/>
      <c r="I147" s="40"/>
      <c r="J147" s="40"/>
      <c r="K147" s="40"/>
      <c r="L147" s="40"/>
    </row>
    <row r="148" spans="1:12">
      <c r="A148" s="40"/>
      <c r="B148" s="69"/>
      <c r="C148" s="69"/>
      <c r="D148" s="70"/>
      <c r="E148" s="56"/>
      <c r="F148" s="56"/>
      <c r="G148" s="56"/>
      <c r="H148" s="40"/>
      <c r="I148" s="40"/>
      <c r="J148" s="40"/>
      <c r="K148" s="40"/>
      <c r="L148" s="40"/>
    </row>
    <row r="149" spans="1:12">
      <c r="A149" s="40"/>
      <c r="B149" s="69"/>
      <c r="C149" s="69"/>
      <c r="D149" s="70"/>
      <c r="E149" s="56"/>
      <c r="F149" s="56"/>
      <c r="G149" s="56"/>
      <c r="H149" s="40"/>
      <c r="I149" s="40"/>
      <c r="J149" s="40"/>
      <c r="K149" s="40"/>
      <c r="L149" s="40"/>
    </row>
    <row r="150" spans="1:12">
      <c r="A150" s="40"/>
      <c r="B150" s="69"/>
      <c r="C150" s="69"/>
      <c r="D150" s="70"/>
      <c r="E150" s="56"/>
      <c r="F150" s="56"/>
      <c r="G150" s="56"/>
      <c r="H150" s="40"/>
      <c r="I150" s="40"/>
      <c r="J150" s="40"/>
      <c r="K150" s="40"/>
      <c r="L150" s="40"/>
    </row>
    <row r="151" spans="1:12">
      <c r="A151" s="40"/>
      <c r="B151" s="69"/>
      <c r="C151" s="69"/>
      <c r="D151" s="70"/>
      <c r="E151" s="56"/>
      <c r="F151" s="56"/>
      <c r="G151" s="56"/>
      <c r="H151" s="40"/>
      <c r="I151" s="40"/>
      <c r="J151" s="40"/>
      <c r="K151" s="40"/>
      <c r="L151" s="40"/>
    </row>
    <row r="152" spans="1:12">
      <c r="A152" s="40"/>
      <c r="B152" s="69"/>
      <c r="C152" s="69"/>
      <c r="D152" s="70"/>
      <c r="E152" s="56"/>
      <c r="F152" s="56"/>
      <c r="G152" s="56"/>
      <c r="H152" s="40"/>
      <c r="I152" s="40"/>
      <c r="J152" s="40"/>
      <c r="K152" s="40"/>
      <c r="L152" s="40"/>
    </row>
    <row r="153" spans="1:12">
      <c r="A153" s="40"/>
      <c r="B153" s="69"/>
      <c r="C153" s="69"/>
      <c r="D153" s="70"/>
      <c r="E153" s="56"/>
      <c r="F153" s="56"/>
      <c r="G153" s="56"/>
      <c r="H153" s="40"/>
      <c r="I153" s="40"/>
      <c r="J153" s="40"/>
      <c r="K153" s="40"/>
      <c r="L153" s="40"/>
    </row>
    <row r="154" spans="1:12">
      <c r="A154" s="40"/>
      <c r="B154" s="69"/>
      <c r="C154" s="69"/>
      <c r="D154" s="70"/>
      <c r="E154" s="56"/>
      <c r="F154" s="56"/>
      <c r="G154" s="56"/>
      <c r="H154" s="40"/>
      <c r="I154" s="40"/>
      <c r="J154" s="40"/>
      <c r="K154" s="40"/>
      <c r="L154" s="40"/>
    </row>
    <row r="155" spans="1:12">
      <c r="A155" s="40"/>
      <c r="B155" s="69"/>
      <c r="C155" s="69"/>
      <c r="D155" s="70"/>
      <c r="E155" s="56"/>
      <c r="F155" s="56"/>
      <c r="G155" s="56"/>
      <c r="H155" s="40"/>
      <c r="I155" s="40"/>
      <c r="J155" s="40"/>
      <c r="K155" s="40"/>
      <c r="L155" s="40"/>
    </row>
    <row r="156" spans="1:12">
      <c r="A156" s="40"/>
      <c r="B156" s="69"/>
      <c r="C156" s="69"/>
      <c r="D156" s="70"/>
      <c r="E156" s="56"/>
      <c r="F156" s="56"/>
      <c r="G156" s="56"/>
      <c r="H156" s="40"/>
      <c r="I156" s="40"/>
      <c r="J156" s="40"/>
      <c r="K156" s="40"/>
      <c r="L156" s="40"/>
    </row>
    <row r="157" spans="1:12">
      <c r="A157" s="40"/>
      <c r="B157" s="69"/>
      <c r="C157" s="69"/>
      <c r="D157" s="70"/>
      <c r="E157" s="56"/>
      <c r="F157" s="56"/>
      <c r="G157" s="56"/>
      <c r="H157" s="40"/>
      <c r="I157" s="40"/>
      <c r="J157" s="40"/>
      <c r="K157" s="40"/>
      <c r="L157" s="40"/>
    </row>
    <row r="158" spans="1:12">
      <c r="A158" s="40"/>
      <c r="B158" s="69"/>
      <c r="C158" s="69"/>
      <c r="D158" s="70"/>
      <c r="E158" s="56"/>
      <c r="F158" s="56"/>
      <c r="G158" s="56"/>
      <c r="H158" s="40"/>
      <c r="I158" s="40"/>
      <c r="J158" s="40"/>
      <c r="K158" s="40"/>
      <c r="L158" s="40"/>
    </row>
    <row r="159" spans="1:12">
      <c r="A159" s="40"/>
      <c r="B159" s="69"/>
      <c r="C159" s="69"/>
      <c r="D159" s="70"/>
      <c r="E159" s="56"/>
      <c r="F159" s="56"/>
      <c r="G159" s="56"/>
      <c r="H159" s="40"/>
      <c r="I159" s="40"/>
      <c r="J159" s="40"/>
      <c r="K159" s="40"/>
      <c r="L159" s="40"/>
    </row>
    <row r="160" spans="1:12">
      <c r="A160" s="40"/>
      <c r="B160" s="69"/>
      <c r="C160" s="69"/>
      <c r="D160" s="70"/>
      <c r="E160" s="56"/>
      <c r="F160" s="56"/>
      <c r="G160" s="56"/>
      <c r="H160" s="40"/>
      <c r="I160" s="40"/>
      <c r="J160" s="40"/>
      <c r="K160" s="40"/>
      <c r="L160" s="40"/>
    </row>
    <row r="161" spans="1:12">
      <c r="A161" s="40"/>
      <c r="B161" s="69"/>
      <c r="C161" s="69"/>
      <c r="D161" s="70"/>
      <c r="E161" s="56"/>
      <c r="F161" s="56"/>
      <c r="G161" s="56"/>
      <c r="H161" s="40"/>
      <c r="I161" s="40"/>
      <c r="J161" s="40"/>
      <c r="K161" s="40"/>
      <c r="L161" s="40"/>
    </row>
    <row r="162" spans="1:12">
      <c r="A162" s="40"/>
      <c r="B162" s="69"/>
      <c r="C162" s="69"/>
      <c r="D162" s="70"/>
      <c r="E162" s="56"/>
      <c r="F162" s="56"/>
      <c r="G162" s="56"/>
      <c r="H162" s="40"/>
      <c r="I162" s="40"/>
      <c r="J162" s="40"/>
      <c r="K162" s="40"/>
      <c r="L162" s="40"/>
    </row>
    <row r="163" spans="1:12">
      <c r="A163" s="40"/>
      <c r="B163" s="69"/>
      <c r="C163" s="69"/>
      <c r="D163" s="70"/>
      <c r="E163" s="56"/>
      <c r="F163" s="56"/>
      <c r="G163" s="56"/>
      <c r="H163" s="40"/>
      <c r="I163" s="40"/>
      <c r="J163" s="40"/>
      <c r="K163" s="40"/>
      <c r="L163" s="40"/>
    </row>
    <row r="164" spans="1:12">
      <c r="A164" s="40"/>
      <c r="B164" s="69"/>
      <c r="C164" s="69"/>
      <c r="D164" s="70"/>
      <c r="E164" s="56"/>
      <c r="F164" s="56"/>
      <c r="G164" s="56"/>
      <c r="H164" s="40"/>
      <c r="I164" s="40"/>
      <c r="J164" s="40"/>
      <c r="K164" s="40"/>
      <c r="L164" s="40"/>
    </row>
    <row r="165" spans="1:12">
      <c r="A165" s="40"/>
      <c r="B165" s="69"/>
      <c r="C165" s="69"/>
      <c r="D165" s="70"/>
      <c r="E165" s="56"/>
      <c r="F165" s="56"/>
      <c r="G165" s="56"/>
      <c r="H165" s="40"/>
      <c r="I165" s="40"/>
      <c r="J165" s="40"/>
      <c r="K165" s="40"/>
      <c r="L165" s="40"/>
    </row>
    <row r="166" spans="1:12">
      <c r="A166" s="40"/>
      <c r="B166" s="69"/>
      <c r="C166" s="69"/>
      <c r="D166" s="70"/>
      <c r="E166" s="56"/>
      <c r="F166" s="56"/>
      <c r="G166" s="56"/>
      <c r="H166" s="40"/>
      <c r="I166" s="40"/>
      <c r="J166" s="40"/>
      <c r="K166" s="40"/>
      <c r="L166" s="40"/>
    </row>
    <row r="167" spans="1:12">
      <c r="A167" s="40"/>
      <c r="B167" s="69"/>
      <c r="C167" s="69"/>
      <c r="D167" s="70"/>
      <c r="E167" s="56"/>
      <c r="F167" s="56"/>
      <c r="G167" s="56"/>
      <c r="H167" s="40"/>
      <c r="I167" s="40"/>
      <c r="J167" s="40"/>
      <c r="K167" s="40"/>
      <c r="L167" s="40"/>
    </row>
    <row r="168" spans="1:12">
      <c r="A168" s="40"/>
      <c r="B168" s="69"/>
      <c r="C168" s="69"/>
      <c r="D168" s="70"/>
      <c r="E168" s="56"/>
      <c r="F168" s="56"/>
      <c r="G168" s="56"/>
      <c r="H168" s="40"/>
      <c r="I168" s="40"/>
      <c r="J168" s="40"/>
      <c r="K168" s="40"/>
      <c r="L168" s="40"/>
    </row>
    <row r="169" spans="1:12">
      <c r="A169" s="40"/>
      <c r="B169" s="69"/>
      <c r="C169" s="69"/>
      <c r="D169" s="70"/>
      <c r="E169" s="56"/>
      <c r="F169" s="56"/>
      <c r="G169" s="56"/>
      <c r="H169" s="40"/>
      <c r="I169" s="40"/>
      <c r="J169" s="40"/>
      <c r="K169" s="40"/>
      <c r="L169" s="40"/>
    </row>
    <row r="170" spans="1:12">
      <c r="A170" s="40"/>
      <c r="B170" s="69"/>
      <c r="C170" s="69"/>
      <c r="D170" s="70"/>
      <c r="E170" s="56"/>
      <c r="F170" s="56"/>
      <c r="G170" s="56"/>
      <c r="H170" s="40"/>
      <c r="I170" s="40"/>
      <c r="J170" s="40"/>
      <c r="K170" s="40"/>
      <c r="L170" s="40"/>
    </row>
    <row r="171" spans="1:12">
      <c r="A171" s="40"/>
      <c r="B171" s="69"/>
      <c r="C171" s="69"/>
      <c r="D171" s="70"/>
      <c r="E171" s="56"/>
      <c r="F171" s="56"/>
      <c r="G171" s="56"/>
      <c r="H171" s="40"/>
      <c r="I171" s="40"/>
      <c r="J171" s="40"/>
      <c r="K171" s="40"/>
      <c r="L171" s="40"/>
    </row>
    <row r="172" spans="1:12">
      <c r="A172" s="40"/>
      <c r="B172" s="69"/>
      <c r="C172" s="69"/>
      <c r="D172" s="70"/>
      <c r="E172" s="56"/>
      <c r="F172" s="56"/>
      <c r="G172" s="56"/>
      <c r="H172" s="40"/>
      <c r="I172" s="40"/>
      <c r="J172" s="40"/>
      <c r="K172" s="40"/>
      <c r="L172" s="40"/>
    </row>
    <row r="173" spans="1:12">
      <c r="A173" s="40"/>
      <c r="B173" s="69"/>
      <c r="C173" s="69"/>
      <c r="D173" s="70"/>
      <c r="E173" s="56"/>
      <c r="F173" s="56"/>
      <c r="G173" s="56"/>
      <c r="H173" s="40"/>
      <c r="I173" s="40"/>
      <c r="J173" s="40"/>
      <c r="K173" s="40"/>
      <c r="L173" s="40"/>
    </row>
    <row r="174" spans="1:12">
      <c r="A174" s="40"/>
      <c r="B174" s="69"/>
      <c r="C174" s="69"/>
      <c r="D174" s="70"/>
      <c r="E174" s="56"/>
      <c r="F174" s="56"/>
      <c r="G174" s="56"/>
      <c r="H174" s="40"/>
      <c r="I174" s="40"/>
      <c r="J174" s="40"/>
      <c r="K174" s="40"/>
      <c r="L174" s="40"/>
    </row>
    <row r="175" spans="1:12">
      <c r="A175" s="23"/>
      <c r="B175" s="64"/>
      <c r="C175" s="64"/>
      <c r="D175" s="65"/>
      <c r="E175" s="35"/>
      <c r="F175" s="35"/>
      <c r="G175" s="35"/>
      <c r="H175" s="23"/>
      <c r="I175" s="23"/>
      <c r="J175" s="23"/>
      <c r="K175" s="23"/>
      <c r="L175" s="62"/>
    </row>
    <row r="176" spans="1:12">
      <c r="D176" s="18"/>
      <c r="E176" s="4"/>
      <c r="F176" s="4"/>
      <c r="G176" s="4"/>
    </row>
    <row r="177" spans="4:7">
      <c r="D177" s="18"/>
      <c r="E177" s="4"/>
      <c r="F177" s="4"/>
      <c r="G177" s="4"/>
    </row>
    <row r="178" spans="4:7">
      <c r="D178" s="18"/>
      <c r="E178" s="4"/>
      <c r="F178" s="4"/>
      <c r="G178" s="4"/>
    </row>
    <row r="179" spans="4:7">
      <c r="D179" s="18"/>
      <c r="E179" s="4"/>
      <c r="F179" s="4"/>
      <c r="G179" s="4"/>
    </row>
    <row r="180" spans="4:7">
      <c r="D180" s="18"/>
      <c r="E180" s="4"/>
      <c r="F180" s="4"/>
      <c r="G180" s="4"/>
    </row>
    <row r="181" spans="4:7">
      <c r="D181" s="18"/>
      <c r="E181" s="4"/>
      <c r="F181" s="4"/>
      <c r="G181" s="4"/>
    </row>
    <row r="182" spans="4:7">
      <c r="D182" s="18"/>
      <c r="E182" s="4"/>
      <c r="F182" s="4"/>
      <c r="G182" s="4"/>
    </row>
    <row r="183" spans="4:7">
      <c r="D183" s="18"/>
      <c r="E183" s="4"/>
      <c r="F183" s="4"/>
      <c r="G183" s="4"/>
    </row>
    <row r="184" spans="4:7">
      <c r="D184" s="18"/>
      <c r="E184" s="4"/>
      <c r="F184" s="4"/>
      <c r="G184" s="4"/>
    </row>
    <row r="185" spans="4:7">
      <c r="D185" s="18"/>
      <c r="E185" s="4"/>
      <c r="F185" s="4"/>
      <c r="G185" s="4"/>
    </row>
    <row r="186" spans="4:7">
      <c r="D186" s="18"/>
      <c r="E186" s="4"/>
      <c r="F186" s="4"/>
      <c r="G186" s="4"/>
    </row>
    <row r="187" spans="4:7">
      <c r="D187" s="18"/>
      <c r="E187" s="4"/>
      <c r="F187" s="4"/>
      <c r="G187" s="4"/>
    </row>
    <row r="188" spans="4:7">
      <c r="D188" s="18"/>
      <c r="E188" s="4"/>
      <c r="F188" s="4"/>
      <c r="G188" s="4"/>
    </row>
    <row r="189" spans="4:7">
      <c r="D189" s="18"/>
      <c r="E189" s="4"/>
      <c r="F189" s="4"/>
      <c r="G189" s="4"/>
    </row>
    <row r="190" spans="4:7">
      <c r="D190" s="18"/>
      <c r="E190" s="4"/>
      <c r="F190" s="4"/>
      <c r="G190" s="4"/>
    </row>
    <row r="191" spans="4:7">
      <c r="D191" s="18"/>
      <c r="E191" s="4"/>
      <c r="F191" s="4"/>
      <c r="G191" s="4"/>
    </row>
    <row r="192" spans="4:7">
      <c r="D192" s="18"/>
      <c r="E192" s="4"/>
      <c r="F192" s="4"/>
      <c r="G192" s="4"/>
    </row>
    <row r="193" spans="4:7">
      <c r="D193" s="18"/>
      <c r="E193" s="4"/>
      <c r="F193" s="4"/>
      <c r="G193" s="4"/>
    </row>
    <row r="194" spans="4:7">
      <c r="D194" s="18"/>
      <c r="E194" s="4"/>
      <c r="F194" s="4"/>
      <c r="G194" s="4"/>
    </row>
    <row r="195" spans="4:7">
      <c r="D195" s="18"/>
      <c r="E195" s="4"/>
      <c r="F195" s="4"/>
      <c r="G195" s="4"/>
    </row>
    <row r="196" spans="4:7">
      <c r="D196" s="18"/>
      <c r="E196" s="4"/>
      <c r="F196" s="4"/>
      <c r="G196" s="4"/>
    </row>
    <row r="197" spans="4:7">
      <c r="D197" s="18"/>
      <c r="E197" s="4"/>
      <c r="F197" s="4"/>
      <c r="G197" s="4"/>
    </row>
    <row r="198" spans="4:7">
      <c r="D198" s="18"/>
      <c r="E198" s="4"/>
      <c r="F198" s="4"/>
      <c r="G198" s="4"/>
    </row>
    <row r="199" spans="4:7">
      <c r="D199" s="18"/>
      <c r="E199" s="4"/>
      <c r="F199" s="4"/>
      <c r="G199" s="4"/>
    </row>
    <row r="200" spans="4:7">
      <c r="D200" s="18"/>
      <c r="E200" s="4"/>
      <c r="F200" s="4"/>
      <c r="G200" s="4"/>
    </row>
    <row r="201" spans="4:7">
      <c r="D201" s="18"/>
      <c r="E201" s="4"/>
      <c r="F201" s="4"/>
      <c r="G201" s="4"/>
    </row>
    <row r="202" spans="4:7">
      <c r="D202" s="18"/>
      <c r="E202" s="4"/>
      <c r="F202" s="4"/>
      <c r="G202" s="4"/>
    </row>
    <row r="203" spans="4:7">
      <c r="D203" s="18"/>
      <c r="E203" s="4"/>
      <c r="F203" s="4"/>
      <c r="G203" s="4"/>
    </row>
    <row r="204" spans="4:7">
      <c r="D204" s="18"/>
      <c r="E204" s="4"/>
      <c r="F204" s="4"/>
      <c r="G204" s="4"/>
    </row>
    <row r="205" spans="4:7">
      <c r="D205" s="18"/>
      <c r="E205" s="4"/>
      <c r="F205" s="4"/>
      <c r="G205" s="4"/>
    </row>
    <row r="206" spans="4:7">
      <c r="D206" s="18"/>
      <c r="E206" s="4"/>
      <c r="F206" s="4"/>
      <c r="G206" s="4"/>
    </row>
    <row r="207" spans="4:7">
      <c r="D207" s="18"/>
      <c r="E207" s="4"/>
      <c r="F207" s="4"/>
      <c r="G207" s="4"/>
    </row>
    <row r="208" spans="4:7">
      <c r="D208" s="18"/>
      <c r="E208" s="4"/>
      <c r="F208" s="4"/>
      <c r="G208" s="4"/>
    </row>
    <row r="209" spans="4:7">
      <c r="D209" s="18"/>
      <c r="E209" s="4"/>
      <c r="F209" s="4"/>
      <c r="G209" s="4"/>
    </row>
    <row r="210" spans="4:7">
      <c r="D210" s="18"/>
      <c r="E210" s="4"/>
      <c r="F210" s="4"/>
      <c r="G210" s="4"/>
    </row>
    <row r="211" spans="4:7">
      <c r="D211" s="18"/>
      <c r="E211" s="4"/>
      <c r="F211" s="4"/>
      <c r="G211" s="4"/>
    </row>
    <row r="212" spans="4:7">
      <c r="D212" s="18"/>
      <c r="E212" s="4"/>
      <c r="F212" s="4"/>
      <c r="G212" s="4"/>
    </row>
    <row r="213" spans="4:7">
      <c r="D213" s="18"/>
      <c r="E213" s="4"/>
      <c r="F213" s="4"/>
      <c r="G213" s="4"/>
    </row>
    <row r="214" spans="4:7">
      <c r="D214" s="18"/>
      <c r="E214" s="4"/>
      <c r="F214" s="4"/>
      <c r="G214" s="4"/>
    </row>
    <row r="215" spans="4:7">
      <c r="D215" s="18"/>
      <c r="E215" s="4"/>
      <c r="F215" s="4"/>
      <c r="G215" s="4"/>
    </row>
    <row r="216" spans="4:7">
      <c r="D216" s="18"/>
      <c r="E216" s="4"/>
      <c r="F216" s="4"/>
      <c r="G216" s="4"/>
    </row>
    <row r="217" spans="4:7">
      <c r="D217" s="18"/>
      <c r="E217" s="4"/>
      <c r="F217" s="4"/>
      <c r="G217" s="4"/>
    </row>
    <row r="218" spans="4:7">
      <c r="D218" s="18"/>
      <c r="E218" s="4"/>
      <c r="F218" s="4"/>
      <c r="G218" s="4"/>
    </row>
    <row r="219" spans="4:7">
      <c r="D219" s="18"/>
      <c r="E219" s="4"/>
      <c r="F219" s="4"/>
      <c r="G219" s="4"/>
    </row>
    <row r="220" spans="4:7">
      <c r="D220" s="18"/>
      <c r="E220" s="4"/>
      <c r="F220" s="4"/>
      <c r="G220" s="4"/>
    </row>
    <row r="221" spans="4:7">
      <c r="D221" s="18"/>
      <c r="E221" s="4"/>
      <c r="F221" s="4"/>
      <c r="G221" s="4"/>
    </row>
    <row r="222" spans="4:7">
      <c r="D222" s="18"/>
      <c r="E222" s="4"/>
      <c r="F222" s="4"/>
      <c r="G222" s="4"/>
    </row>
    <row r="223" spans="4:7">
      <c r="D223" s="18"/>
      <c r="E223" s="4"/>
      <c r="F223" s="4"/>
      <c r="G223" s="4"/>
    </row>
    <row r="224" spans="4:7">
      <c r="D224" s="18"/>
      <c r="E224" s="4"/>
      <c r="F224" s="4"/>
      <c r="G224" s="4"/>
    </row>
    <row r="225" spans="4:7">
      <c r="D225" s="18"/>
      <c r="E225" s="4"/>
      <c r="F225" s="4"/>
      <c r="G225" s="4"/>
    </row>
    <row r="226" spans="4:7">
      <c r="D226" s="18"/>
      <c r="E226" s="4"/>
      <c r="F226" s="4"/>
      <c r="G226" s="4"/>
    </row>
    <row r="227" spans="4:7">
      <c r="D227" s="18"/>
      <c r="E227" s="4"/>
      <c r="F227" s="4"/>
      <c r="G227" s="4"/>
    </row>
    <row r="228" spans="4:7">
      <c r="D228" s="18"/>
      <c r="E228" s="4"/>
      <c r="F228" s="4"/>
      <c r="G228" s="4"/>
    </row>
    <row r="229" spans="4:7">
      <c r="D229" s="18"/>
      <c r="E229" s="4"/>
      <c r="F229" s="4"/>
      <c r="G229" s="4"/>
    </row>
    <row r="230" spans="4:7">
      <c r="D230" s="18"/>
      <c r="E230" s="4"/>
      <c r="F230" s="4"/>
      <c r="G230" s="4"/>
    </row>
    <row r="231" spans="4:7">
      <c r="D231" s="18"/>
      <c r="E231" s="4"/>
      <c r="F231" s="4"/>
      <c r="G231" s="4"/>
    </row>
    <row r="232" spans="4:7">
      <c r="D232" s="18"/>
      <c r="E232" s="4"/>
      <c r="F232" s="4"/>
      <c r="G232" s="4"/>
    </row>
    <row r="233" spans="4:7">
      <c r="D233" s="18"/>
      <c r="E233" s="4"/>
      <c r="F233" s="4"/>
      <c r="G233" s="4"/>
    </row>
    <row r="234" spans="4:7">
      <c r="D234" s="18"/>
      <c r="E234" s="4"/>
      <c r="F234" s="4"/>
      <c r="G234" s="4"/>
    </row>
    <row r="235" spans="4:7">
      <c r="D235" s="18"/>
      <c r="E235" s="4"/>
      <c r="F235" s="4"/>
      <c r="G235" s="4"/>
    </row>
    <row r="236" spans="4:7">
      <c r="D236" s="18"/>
      <c r="E236" s="4"/>
      <c r="F236" s="4"/>
      <c r="G236" s="4"/>
    </row>
    <row r="237" spans="4:7">
      <c r="D237" s="18"/>
      <c r="E237" s="4"/>
      <c r="F237" s="4"/>
      <c r="G237" s="4"/>
    </row>
    <row r="238" spans="4:7">
      <c r="D238" s="18"/>
      <c r="E238" s="4"/>
      <c r="F238" s="4"/>
      <c r="G238" s="4"/>
    </row>
    <row r="239" spans="4:7">
      <c r="D239" s="18"/>
      <c r="E239" s="4"/>
      <c r="F239" s="4"/>
      <c r="G239" s="4"/>
    </row>
    <row r="240" spans="4:7">
      <c r="D240" s="18"/>
      <c r="E240" s="4"/>
      <c r="F240" s="4"/>
      <c r="G240" s="4"/>
    </row>
    <row r="241" spans="4:7">
      <c r="D241" s="18"/>
      <c r="E241" s="4"/>
      <c r="F241" s="4"/>
      <c r="G241" s="4"/>
    </row>
    <row r="242" spans="4:7">
      <c r="D242" s="18"/>
      <c r="E242" s="4"/>
      <c r="F242" s="4"/>
      <c r="G242" s="4"/>
    </row>
    <row r="243" spans="4:7">
      <c r="D243" s="18"/>
      <c r="E243" s="4"/>
      <c r="F243" s="4"/>
      <c r="G243" s="4"/>
    </row>
    <row r="244" spans="4:7">
      <c r="D244" s="18"/>
      <c r="E244" s="4"/>
      <c r="F244" s="4"/>
      <c r="G244" s="4"/>
    </row>
    <row r="245" spans="4:7">
      <c r="D245" s="18"/>
      <c r="E245" s="4"/>
      <c r="F245" s="4"/>
      <c r="G245" s="4"/>
    </row>
    <row r="246" spans="4:7">
      <c r="D246" s="18"/>
      <c r="E246" s="4"/>
      <c r="F246" s="4"/>
      <c r="G246" s="4"/>
    </row>
    <row r="247" spans="4:7">
      <c r="D247" s="18"/>
      <c r="E247" s="4"/>
      <c r="F247" s="4"/>
      <c r="G247" s="4"/>
    </row>
    <row r="248" spans="4:7">
      <c r="D248" s="18"/>
      <c r="E248" s="4"/>
      <c r="F248" s="4"/>
      <c r="G248" s="4"/>
    </row>
    <row r="249" spans="4:7">
      <c r="D249" s="18"/>
      <c r="E249" s="4"/>
      <c r="F249" s="4"/>
      <c r="G249" s="4"/>
    </row>
    <row r="250" spans="4:7">
      <c r="D250" s="18"/>
      <c r="E250" s="4"/>
      <c r="F250" s="4"/>
      <c r="G250" s="4"/>
    </row>
    <row r="251" spans="4:7">
      <c r="D251" s="18"/>
      <c r="E251" s="4"/>
      <c r="F251" s="4"/>
      <c r="G251" s="4"/>
    </row>
    <row r="252" spans="4:7">
      <c r="D252" s="18"/>
      <c r="E252" s="4"/>
      <c r="F252" s="4"/>
      <c r="G252" s="4"/>
    </row>
    <row r="253" spans="4:7">
      <c r="D253" s="18"/>
      <c r="E253" s="4"/>
      <c r="F253" s="4"/>
      <c r="G253" s="4"/>
    </row>
    <row r="254" spans="4:7">
      <c r="D254" s="18"/>
      <c r="E254" s="4"/>
      <c r="F254" s="4"/>
      <c r="G254" s="4"/>
    </row>
    <row r="255" spans="4:7">
      <c r="D255" s="18"/>
      <c r="E255" s="4"/>
      <c r="F255" s="4"/>
      <c r="G255" s="4"/>
    </row>
    <row r="256" spans="4:7">
      <c r="D256" s="18"/>
      <c r="E256" s="4"/>
      <c r="F256" s="4"/>
      <c r="G256" s="4"/>
    </row>
    <row r="257" spans="4:7">
      <c r="D257" s="18"/>
      <c r="E257" s="4"/>
      <c r="F257" s="4"/>
      <c r="G257" s="4"/>
    </row>
    <row r="258" spans="4:7">
      <c r="D258" s="18"/>
      <c r="E258" s="4"/>
      <c r="F258" s="4"/>
      <c r="G258" s="4"/>
    </row>
    <row r="259" spans="4:7">
      <c r="D259" s="18"/>
      <c r="E259" s="4"/>
      <c r="F259" s="4"/>
      <c r="G259" s="4"/>
    </row>
    <row r="260" spans="4:7">
      <c r="D260" s="18"/>
      <c r="E260" s="4"/>
      <c r="F260" s="4"/>
      <c r="G260" s="4"/>
    </row>
    <row r="261" spans="4:7">
      <c r="D261" s="18"/>
      <c r="E261" s="4"/>
      <c r="F261" s="4"/>
      <c r="G261" s="4"/>
    </row>
    <row r="262" spans="4:7">
      <c r="D262" s="18"/>
      <c r="E262" s="4"/>
      <c r="F262" s="4"/>
      <c r="G262" s="4"/>
    </row>
    <row r="263" spans="4:7">
      <c r="D263" s="18"/>
      <c r="E263" s="4"/>
      <c r="F263" s="4"/>
      <c r="G263" s="4"/>
    </row>
    <row r="264" spans="4:7">
      <c r="D264" s="18"/>
      <c r="E264" s="4"/>
      <c r="F264" s="4"/>
      <c r="G264" s="4"/>
    </row>
    <row r="265" spans="4:7">
      <c r="D265" s="18"/>
      <c r="E265" s="4"/>
      <c r="F265" s="4"/>
      <c r="G265" s="4"/>
    </row>
    <row r="266" spans="4:7">
      <c r="D266" s="18"/>
      <c r="E266" s="4"/>
      <c r="F266" s="4"/>
      <c r="G266" s="4"/>
    </row>
    <row r="267" spans="4:7">
      <c r="D267" s="18"/>
      <c r="E267" s="4"/>
      <c r="F267" s="4"/>
      <c r="G267" s="4"/>
    </row>
    <row r="268" spans="4:7">
      <c r="D268" s="18"/>
      <c r="E268" s="4"/>
      <c r="F268" s="4"/>
      <c r="G268" s="4"/>
    </row>
    <row r="269" spans="4:7">
      <c r="D269" s="18"/>
      <c r="E269" s="4"/>
      <c r="F269" s="4"/>
      <c r="G269" s="4"/>
    </row>
    <row r="270" spans="4:7">
      <c r="D270" s="18"/>
      <c r="E270" s="4"/>
      <c r="F270" s="4"/>
      <c r="G270" s="4"/>
    </row>
    <row r="271" spans="4:7">
      <c r="D271" s="18"/>
      <c r="E271" s="4"/>
      <c r="F271" s="4"/>
      <c r="G271" s="4"/>
    </row>
    <row r="272" spans="4:7">
      <c r="D272" s="18"/>
      <c r="E272" s="4"/>
      <c r="F272" s="4"/>
      <c r="G272" s="4"/>
    </row>
    <row r="273" spans="4:7">
      <c r="D273" s="18"/>
      <c r="E273" s="4"/>
      <c r="F273" s="4"/>
      <c r="G273" s="4"/>
    </row>
    <row r="274" spans="4:7">
      <c r="D274" s="18"/>
      <c r="E274" s="4"/>
      <c r="F274" s="4"/>
      <c r="G274" s="4"/>
    </row>
    <row r="275" spans="4:7">
      <c r="D275" s="18"/>
      <c r="E275" s="4"/>
      <c r="F275" s="4"/>
      <c r="G275" s="4"/>
    </row>
    <row r="276" spans="4:7">
      <c r="D276" s="18"/>
      <c r="E276" s="4"/>
      <c r="F276" s="4"/>
      <c r="G276" s="4"/>
    </row>
    <row r="277" spans="4:7">
      <c r="D277" s="18"/>
      <c r="E277" s="4"/>
      <c r="F277" s="4"/>
      <c r="G277" s="4"/>
    </row>
    <row r="278" spans="4:7">
      <c r="D278" s="18"/>
      <c r="E278" s="4"/>
      <c r="F278" s="4"/>
      <c r="G278" s="4"/>
    </row>
    <row r="279" spans="4:7">
      <c r="D279" s="18"/>
      <c r="E279" s="4"/>
      <c r="F279" s="4"/>
      <c r="G279" s="4"/>
    </row>
    <row r="280" spans="4:7">
      <c r="D280" s="18"/>
      <c r="E280" s="4"/>
      <c r="F280" s="4"/>
      <c r="G280" s="4"/>
    </row>
    <row r="281" spans="4:7">
      <c r="D281" s="18"/>
      <c r="E281" s="4"/>
      <c r="F281" s="4"/>
      <c r="G281" s="4"/>
    </row>
    <row r="282" spans="4:7">
      <c r="D282" s="18"/>
      <c r="E282" s="4"/>
      <c r="F282" s="4"/>
      <c r="G282" s="4"/>
    </row>
    <row r="283" spans="4:7">
      <c r="D283" s="18"/>
      <c r="E283" s="4"/>
      <c r="F283" s="4"/>
      <c r="G283" s="4"/>
    </row>
    <row r="284" spans="4:7">
      <c r="D284" s="18"/>
      <c r="E284" s="4"/>
      <c r="F284" s="4"/>
      <c r="G284" s="4"/>
    </row>
    <row r="285" spans="4:7">
      <c r="D285" s="18"/>
      <c r="E285" s="4"/>
      <c r="F285" s="4"/>
      <c r="G285" s="4"/>
    </row>
    <row r="286" spans="4:7">
      <c r="D286" s="18"/>
      <c r="E286" s="4"/>
      <c r="F286" s="4"/>
      <c r="G286" s="4"/>
    </row>
    <row r="287" spans="4:7">
      <c r="D287" s="18"/>
      <c r="E287" s="4"/>
      <c r="F287" s="4"/>
      <c r="G287" s="4"/>
    </row>
    <row r="288" spans="4:7">
      <c r="D288" s="18"/>
      <c r="E288" s="4"/>
      <c r="F288" s="4"/>
      <c r="G288" s="4"/>
    </row>
    <row r="289" spans="4:7">
      <c r="D289" s="18"/>
      <c r="E289" s="4"/>
      <c r="F289" s="4"/>
      <c r="G289" s="4"/>
    </row>
    <row r="290" spans="4:7">
      <c r="D290" s="18"/>
      <c r="E290" s="4"/>
      <c r="F290" s="4"/>
      <c r="G290" s="4"/>
    </row>
    <row r="291" spans="4:7">
      <c r="D291" s="18"/>
      <c r="E291" s="4"/>
      <c r="F291" s="4"/>
      <c r="G291" s="4"/>
    </row>
    <row r="292" spans="4:7">
      <c r="D292" s="18"/>
      <c r="E292" s="4"/>
      <c r="F292" s="4"/>
      <c r="G292" s="4"/>
    </row>
    <row r="293" spans="4:7">
      <c r="D293" s="18"/>
      <c r="E293" s="4"/>
      <c r="F293" s="4"/>
      <c r="G293" s="4"/>
    </row>
    <row r="294" spans="4:7">
      <c r="D294" s="18"/>
      <c r="E294" s="4"/>
      <c r="F294" s="4"/>
      <c r="G294" s="4"/>
    </row>
    <row r="295" spans="4:7">
      <c r="D295" s="18"/>
      <c r="E295" s="4"/>
      <c r="F295" s="4"/>
      <c r="G295" s="4"/>
    </row>
    <row r="296" spans="4:7">
      <c r="D296" s="18"/>
      <c r="E296" s="4"/>
      <c r="F296" s="4"/>
      <c r="G296" s="4"/>
    </row>
    <row r="297" spans="4:7">
      <c r="D297" s="18"/>
      <c r="E297" s="4"/>
      <c r="F297" s="4"/>
      <c r="G297" s="4"/>
    </row>
    <row r="298" spans="4:7">
      <c r="D298" s="18"/>
      <c r="E298" s="4"/>
      <c r="F298" s="4"/>
      <c r="G298" s="4"/>
    </row>
    <row r="299" spans="4:7">
      <c r="D299" s="18"/>
      <c r="E299" s="4"/>
      <c r="F299" s="4"/>
      <c r="G299" s="4"/>
    </row>
    <row r="300" spans="4:7">
      <c r="D300" s="18"/>
      <c r="E300" s="4"/>
      <c r="F300" s="4"/>
      <c r="G300" s="4"/>
    </row>
    <row r="301" spans="4:7">
      <c r="D301" s="18"/>
      <c r="E301" s="4"/>
      <c r="F301" s="4"/>
      <c r="G301" s="4"/>
    </row>
    <row r="302" spans="4:7">
      <c r="D302" s="18"/>
      <c r="E302" s="4"/>
      <c r="F302" s="4"/>
      <c r="G302" s="4"/>
    </row>
    <row r="303" spans="4:7">
      <c r="D303" s="18"/>
      <c r="E303" s="4"/>
      <c r="F303" s="4"/>
      <c r="G303" s="4"/>
    </row>
    <row r="304" spans="4:7">
      <c r="D304" s="18"/>
      <c r="E304" s="4"/>
      <c r="F304" s="4"/>
      <c r="G304" s="4"/>
    </row>
    <row r="305" spans="4:7">
      <c r="D305" s="18"/>
      <c r="E305" s="4"/>
      <c r="F305" s="4"/>
      <c r="G305" s="4"/>
    </row>
    <row r="306" spans="4:7">
      <c r="D306" s="18"/>
      <c r="E306" s="4"/>
      <c r="F306" s="4"/>
      <c r="G306" s="4"/>
    </row>
    <row r="307" spans="4:7">
      <c r="D307" s="18"/>
      <c r="E307" s="4"/>
      <c r="F307" s="4"/>
      <c r="G307" s="4"/>
    </row>
    <row r="308" spans="4:7">
      <c r="D308" s="18"/>
      <c r="E308" s="4"/>
      <c r="F308" s="4"/>
      <c r="G308" s="4"/>
    </row>
    <row r="309" spans="4:7">
      <c r="D309" s="18"/>
      <c r="E309" s="4"/>
      <c r="F309" s="4"/>
      <c r="G309" s="4"/>
    </row>
    <row r="310" spans="4:7">
      <c r="D310" s="18"/>
      <c r="E310" s="4"/>
      <c r="F310" s="4"/>
      <c r="G310" s="4"/>
    </row>
    <row r="311" spans="4:7">
      <c r="D311" s="18"/>
      <c r="E311" s="4"/>
      <c r="F311" s="4"/>
      <c r="G311" s="4"/>
    </row>
    <row r="312" spans="4:7">
      <c r="D312" s="18"/>
      <c r="E312" s="4"/>
      <c r="F312" s="4"/>
      <c r="G312" s="4"/>
    </row>
    <row r="313" spans="4:7">
      <c r="D313" s="18"/>
      <c r="E313" s="4"/>
      <c r="F313" s="4"/>
      <c r="G313" s="4"/>
    </row>
    <row r="314" spans="4:7">
      <c r="D314" s="18"/>
      <c r="E314" s="4"/>
      <c r="F314" s="4"/>
      <c r="G314" s="4"/>
    </row>
    <row r="315" spans="4:7">
      <c r="D315" s="18"/>
      <c r="E315" s="4"/>
      <c r="F315" s="4"/>
      <c r="G315" s="4"/>
    </row>
    <row r="316" spans="4:7">
      <c r="D316" s="18"/>
      <c r="E316" s="4"/>
      <c r="F316" s="4"/>
      <c r="G316" s="4"/>
    </row>
    <row r="317" spans="4:7">
      <c r="D317" s="18"/>
      <c r="E317" s="4"/>
      <c r="F317" s="4"/>
      <c r="G317" s="4"/>
    </row>
    <row r="318" spans="4:7">
      <c r="D318" s="18"/>
      <c r="E318" s="4"/>
      <c r="F318" s="4"/>
      <c r="G318" s="4"/>
    </row>
    <row r="319" spans="4:7">
      <c r="D319" s="18"/>
      <c r="E319" s="4"/>
      <c r="F319" s="4"/>
      <c r="G319" s="4"/>
    </row>
    <row r="320" spans="4:7">
      <c r="D320" s="18"/>
      <c r="E320" s="4"/>
      <c r="F320" s="4"/>
      <c r="G320" s="4"/>
    </row>
    <row r="321" spans="4:7">
      <c r="D321" s="18"/>
      <c r="E321" s="4"/>
      <c r="F321" s="4"/>
      <c r="G321" s="4"/>
    </row>
    <row r="322" spans="4:7">
      <c r="D322" s="18"/>
      <c r="E322" s="4"/>
      <c r="F322" s="4"/>
      <c r="G322" s="4"/>
    </row>
    <row r="323" spans="4:7">
      <c r="D323" s="18"/>
      <c r="E323" s="4"/>
      <c r="F323" s="4"/>
      <c r="G323" s="4"/>
    </row>
    <row r="324" spans="4:7">
      <c r="D324" s="18"/>
      <c r="E324" s="4"/>
      <c r="F324" s="4"/>
      <c r="G324" s="4"/>
    </row>
    <row r="325" spans="4:7">
      <c r="D325" s="18"/>
      <c r="E325" s="4"/>
      <c r="F325" s="4"/>
      <c r="G325" s="4"/>
    </row>
    <row r="326" spans="4:7">
      <c r="D326" s="18"/>
      <c r="E326" s="4"/>
      <c r="F326" s="4"/>
      <c r="G326" s="4"/>
    </row>
    <row r="327" spans="4:7">
      <c r="D327" s="18"/>
      <c r="E327" s="4"/>
      <c r="F327" s="4"/>
      <c r="G327" s="4"/>
    </row>
    <row r="328" spans="4:7">
      <c r="D328" s="18"/>
      <c r="E328" s="4"/>
      <c r="F328" s="4"/>
      <c r="G328" s="4"/>
    </row>
    <row r="329" spans="4:7">
      <c r="D329" s="18"/>
      <c r="E329" s="4"/>
      <c r="F329" s="4"/>
      <c r="G329" s="4"/>
    </row>
    <row r="330" spans="4:7">
      <c r="D330" s="18"/>
      <c r="E330" s="4"/>
      <c r="F330" s="4"/>
      <c r="G330" s="4"/>
    </row>
    <row r="331" spans="4:7">
      <c r="D331" s="18"/>
      <c r="E331" s="4"/>
      <c r="F331" s="4"/>
      <c r="G331" s="4"/>
    </row>
    <row r="332" spans="4:7">
      <c r="D332" s="18"/>
      <c r="E332" s="4"/>
      <c r="F332" s="4"/>
      <c r="G332" s="4"/>
    </row>
    <row r="333" spans="4:7">
      <c r="D333" s="18"/>
      <c r="E333" s="4"/>
      <c r="F333" s="4"/>
      <c r="G333" s="4"/>
    </row>
    <row r="334" spans="4:7">
      <c r="D334" s="18"/>
      <c r="E334" s="4"/>
      <c r="F334" s="4"/>
      <c r="G334" s="4"/>
    </row>
    <row r="335" spans="4:7">
      <c r="D335" s="18"/>
      <c r="E335" s="4"/>
      <c r="F335" s="4"/>
      <c r="G335" s="4"/>
    </row>
    <row r="336" spans="4:7">
      <c r="D336" s="18"/>
      <c r="E336" s="4"/>
      <c r="F336" s="4"/>
      <c r="G336" s="4"/>
    </row>
    <row r="337" spans="4:7">
      <c r="D337" s="18"/>
      <c r="E337" s="4"/>
      <c r="F337" s="4"/>
      <c r="G337" s="4"/>
    </row>
    <row r="338" spans="4:7">
      <c r="D338" s="18"/>
      <c r="E338" s="4"/>
      <c r="F338" s="4"/>
      <c r="G338" s="4"/>
    </row>
    <row r="339" spans="4:7">
      <c r="D339" s="18"/>
      <c r="E339" s="4"/>
      <c r="F339" s="4"/>
      <c r="G339" s="4"/>
    </row>
    <row r="340" spans="4:7">
      <c r="D340" s="18"/>
      <c r="E340" s="4"/>
      <c r="F340" s="4"/>
      <c r="G340" s="4"/>
    </row>
    <row r="341" spans="4:7">
      <c r="D341" s="18"/>
      <c r="E341" s="4"/>
      <c r="F341" s="4"/>
      <c r="G341" s="4"/>
    </row>
    <row r="342" spans="4:7">
      <c r="D342" s="18"/>
      <c r="E342" s="4"/>
      <c r="F342" s="4"/>
      <c r="G342" s="4"/>
    </row>
    <row r="343" spans="4:7">
      <c r="D343" s="18"/>
      <c r="E343" s="4"/>
      <c r="F343" s="4"/>
      <c r="G343" s="4"/>
    </row>
    <row r="344" spans="4:7">
      <c r="D344" s="18"/>
      <c r="E344" s="4"/>
      <c r="F344" s="4"/>
      <c r="G344" s="4"/>
    </row>
    <row r="345" spans="4:7">
      <c r="D345" s="18"/>
      <c r="E345" s="4"/>
      <c r="F345" s="4"/>
      <c r="G345" s="4"/>
    </row>
    <row r="346" spans="4:7">
      <c r="D346" s="18"/>
      <c r="E346" s="4"/>
      <c r="F346" s="4"/>
      <c r="G346" s="4"/>
    </row>
    <row r="347" spans="4:7">
      <c r="D347" s="18"/>
      <c r="E347" s="4"/>
      <c r="F347" s="4"/>
      <c r="G347" s="4"/>
    </row>
    <row r="348" spans="4:7">
      <c r="D348" s="18"/>
      <c r="E348" s="4"/>
      <c r="F348" s="4"/>
      <c r="G348" s="4"/>
    </row>
    <row r="349" spans="4:7">
      <c r="D349" s="18"/>
      <c r="E349" s="4"/>
      <c r="F349" s="4"/>
      <c r="G349" s="4"/>
    </row>
    <row r="350" spans="4:7">
      <c r="D350" s="18"/>
      <c r="E350" s="4"/>
      <c r="F350" s="4"/>
      <c r="G350" s="4"/>
    </row>
    <row r="351" spans="4:7">
      <c r="D351" s="18"/>
      <c r="E351" s="4"/>
      <c r="F351" s="4"/>
      <c r="G351" s="4"/>
    </row>
    <row r="352" spans="4:7">
      <c r="D352" s="18"/>
      <c r="E352" s="4"/>
      <c r="F352" s="4"/>
      <c r="G352" s="4"/>
    </row>
    <row r="353" spans="4:7">
      <c r="D353" s="18"/>
      <c r="E353" s="4"/>
      <c r="F353" s="4"/>
      <c r="G353" s="4"/>
    </row>
    <row r="354" spans="4:7">
      <c r="D354" s="18"/>
      <c r="E354" s="4"/>
      <c r="F354" s="4"/>
      <c r="G354" s="4"/>
    </row>
    <row r="355" spans="4:7">
      <c r="D355" s="18"/>
      <c r="E355" s="4"/>
      <c r="F355" s="4"/>
      <c r="G355" s="4"/>
    </row>
    <row r="356" spans="4:7">
      <c r="D356" s="18"/>
      <c r="E356" s="4"/>
      <c r="F356" s="4"/>
      <c r="G356" s="4"/>
    </row>
    <row r="357" spans="4:7">
      <c r="D357" s="18"/>
      <c r="E357" s="4"/>
      <c r="F357" s="4"/>
      <c r="G357" s="4"/>
    </row>
    <row r="358" spans="4:7">
      <c r="D358" s="18"/>
      <c r="E358" s="4"/>
      <c r="F358" s="4"/>
      <c r="G358" s="4"/>
    </row>
    <row r="359" spans="4:7">
      <c r="D359" s="18"/>
      <c r="E359" s="4"/>
      <c r="F359" s="4"/>
      <c r="G359" s="4"/>
    </row>
    <row r="360" spans="4:7">
      <c r="D360" s="18"/>
      <c r="E360" s="4"/>
      <c r="F360" s="4"/>
      <c r="G360" s="4"/>
    </row>
    <row r="361" spans="4:7">
      <c r="D361" s="18"/>
      <c r="E361" s="4"/>
      <c r="F361" s="4"/>
      <c r="G361" s="4"/>
    </row>
    <row r="362" spans="4:7">
      <c r="D362" s="18"/>
      <c r="E362" s="4"/>
      <c r="F362" s="4"/>
      <c r="G362" s="4"/>
    </row>
    <row r="363" spans="4:7">
      <c r="D363" s="18"/>
      <c r="E363" s="4"/>
      <c r="F363" s="4"/>
      <c r="G363" s="4"/>
    </row>
    <row r="364" spans="4:7">
      <c r="D364" s="18"/>
      <c r="E364" s="4"/>
      <c r="F364" s="4"/>
      <c r="G364" s="4"/>
    </row>
    <row r="365" spans="4:7">
      <c r="D365" s="18"/>
      <c r="E365" s="4"/>
      <c r="F365" s="4"/>
      <c r="G365" s="4"/>
    </row>
    <row r="366" spans="4:7">
      <c r="D366" s="18"/>
      <c r="E366" s="4"/>
      <c r="F366" s="4"/>
      <c r="G366" s="4"/>
    </row>
    <row r="367" spans="4:7">
      <c r="D367" s="18"/>
      <c r="E367" s="4"/>
      <c r="F367" s="4"/>
      <c r="G367" s="4"/>
    </row>
    <row r="368" spans="4:7">
      <c r="D368" s="18"/>
      <c r="E368" s="4"/>
      <c r="F368" s="4"/>
      <c r="G368" s="4"/>
    </row>
    <row r="369" spans="4:7">
      <c r="D369" s="18"/>
      <c r="E369" s="4"/>
      <c r="F369" s="4"/>
      <c r="G369" s="4"/>
    </row>
    <row r="370" spans="4:7">
      <c r="D370" s="18"/>
      <c r="E370" s="4"/>
      <c r="F370" s="4"/>
      <c r="G370" s="4"/>
    </row>
    <row r="371" spans="4:7">
      <c r="D371" s="18"/>
      <c r="E371" s="4"/>
      <c r="F371" s="4"/>
      <c r="G371" s="4"/>
    </row>
    <row r="372" spans="4:7">
      <c r="D372" s="18"/>
      <c r="E372" s="4"/>
      <c r="F372" s="4"/>
      <c r="G372" s="4"/>
    </row>
    <row r="373" spans="4:7">
      <c r="D373" s="18"/>
      <c r="E373" s="4"/>
      <c r="F373" s="4"/>
      <c r="G373" s="4"/>
    </row>
    <row r="374" spans="4:7">
      <c r="D374" s="18"/>
      <c r="E374" s="4"/>
      <c r="F374" s="4"/>
      <c r="G374" s="4"/>
    </row>
    <row r="375" spans="4:7">
      <c r="D375" s="18"/>
      <c r="E375" s="4"/>
      <c r="F375" s="4"/>
      <c r="G375" s="4"/>
    </row>
    <row r="376" spans="4:7">
      <c r="D376" s="18"/>
      <c r="E376" s="4"/>
      <c r="F376" s="4"/>
      <c r="G376" s="4"/>
    </row>
    <row r="377" spans="4:7">
      <c r="D377" s="18"/>
      <c r="E377" s="4"/>
      <c r="F377" s="4"/>
      <c r="G377" s="4"/>
    </row>
    <row r="378" spans="4:7">
      <c r="D378" s="18"/>
      <c r="E378" s="4"/>
      <c r="F378" s="4"/>
      <c r="G378" s="4"/>
    </row>
    <row r="379" spans="4:7">
      <c r="D379" s="18"/>
      <c r="E379" s="4"/>
      <c r="F379" s="4"/>
      <c r="G379" s="4"/>
    </row>
    <row r="380" spans="4:7">
      <c r="D380" s="18"/>
      <c r="E380" s="4"/>
      <c r="F380" s="4"/>
      <c r="G380" s="4"/>
    </row>
    <row r="381" spans="4:7">
      <c r="D381" s="18"/>
      <c r="E381" s="4"/>
      <c r="F381" s="4"/>
      <c r="G381" s="4"/>
    </row>
    <row r="382" spans="4:7">
      <c r="D382" s="18"/>
      <c r="E382" s="4"/>
      <c r="F382" s="4"/>
      <c r="G382" s="4"/>
    </row>
    <row r="383" spans="4:7">
      <c r="D383" s="18"/>
      <c r="E383" s="4"/>
      <c r="F383" s="4"/>
      <c r="G383" s="4"/>
    </row>
    <row r="384" spans="4:7">
      <c r="D384" s="18"/>
      <c r="E384" s="4"/>
      <c r="F384" s="4"/>
      <c r="G384" s="4"/>
    </row>
    <row r="385" spans="4:7">
      <c r="D385" s="18"/>
      <c r="E385" s="4"/>
      <c r="F385" s="4"/>
      <c r="G385" s="4"/>
    </row>
    <row r="386" spans="4:7">
      <c r="D386" s="18"/>
      <c r="E386" s="4"/>
      <c r="F386" s="4"/>
      <c r="G386" s="4"/>
    </row>
    <row r="387" spans="4:7">
      <c r="D387" s="18"/>
      <c r="E387" s="4"/>
      <c r="F387" s="4"/>
      <c r="G387" s="4"/>
    </row>
    <row r="388" spans="4:7">
      <c r="D388" s="18"/>
      <c r="E388" s="4"/>
      <c r="F388" s="4"/>
      <c r="G388" s="4"/>
    </row>
    <row r="389" spans="4:7">
      <c r="D389" s="18"/>
      <c r="E389" s="4"/>
      <c r="F389" s="4"/>
      <c r="G389" s="4"/>
    </row>
    <row r="390" spans="4:7">
      <c r="D390" s="18"/>
      <c r="E390" s="4"/>
      <c r="F390" s="4"/>
      <c r="G390" s="4"/>
    </row>
    <row r="391" spans="4:7">
      <c r="D391" s="18"/>
      <c r="E391" s="4"/>
      <c r="F391" s="4"/>
      <c r="G391" s="4"/>
    </row>
    <row r="392" spans="4:7">
      <c r="D392" s="18"/>
      <c r="E392" s="4"/>
      <c r="F392" s="4"/>
      <c r="G392" s="4"/>
    </row>
    <row r="393" spans="4:7">
      <c r="D393" s="18"/>
      <c r="E393" s="4"/>
      <c r="F393" s="4"/>
      <c r="G393" s="4"/>
    </row>
    <row r="394" spans="4:7">
      <c r="D394" s="18"/>
      <c r="E394" s="4"/>
      <c r="F394" s="4"/>
      <c r="G394" s="4"/>
    </row>
    <row r="395" spans="4:7">
      <c r="D395" s="18"/>
      <c r="E395" s="4"/>
      <c r="F395" s="4"/>
      <c r="G395" s="4"/>
    </row>
    <row r="396" spans="4:7">
      <c r="D396" s="18"/>
      <c r="E396" s="4"/>
      <c r="F396" s="4"/>
      <c r="G396" s="4"/>
    </row>
    <row r="397" spans="4:7">
      <c r="D397" s="18"/>
      <c r="E397" s="4"/>
      <c r="F397" s="4"/>
      <c r="G397" s="4"/>
    </row>
    <row r="398" spans="4:7">
      <c r="D398" s="18"/>
      <c r="E398" s="4"/>
      <c r="F398" s="4"/>
      <c r="G398" s="4"/>
    </row>
    <row r="399" spans="4:7">
      <c r="D399" s="18"/>
      <c r="E399" s="4"/>
      <c r="F399" s="4"/>
      <c r="G399" s="4"/>
    </row>
    <row r="400" spans="4:7">
      <c r="D400" s="18"/>
      <c r="E400" s="4"/>
      <c r="F400" s="4"/>
      <c r="G400" s="4"/>
    </row>
    <row r="401" spans="4:7">
      <c r="D401" s="18"/>
      <c r="E401" s="4"/>
      <c r="F401" s="4"/>
      <c r="G401" s="4"/>
    </row>
    <row r="402" spans="4:7">
      <c r="D402" s="18"/>
      <c r="E402" s="4"/>
      <c r="F402" s="4"/>
      <c r="G402" s="4"/>
    </row>
    <row r="403" spans="4:7">
      <c r="D403" s="18"/>
      <c r="E403" s="4"/>
      <c r="F403" s="4"/>
      <c r="G403" s="4"/>
    </row>
    <row r="404" spans="4:7">
      <c r="D404" s="18"/>
      <c r="E404" s="4"/>
      <c r="F404" s="4"/>
      <c r="G404" s="4"/>
    </row>
    <row r="405" spans="4:7">
      <c r="D405" s="18"/>
      <c r="E405" s="4"/>
      <c r="F405" s="4"/>
      <c r="G405" s="4"/>
    </row>
    <row r="406" spans="4:7">
      <c r="D406" s="18"/>
      <c r="E406" s="4"/>
      <c r="F406" s="4"/>
      <c r="G406" s="4"/>
    </row>
    <row r="407" spans="4:7">
      <c r="D407" s="18"/>
      <c r="E407" s="4"/>
      <c r="F407" s="4"/>
      <c r="G407" s="4"/>
    </row>
    <row r="408" spans="4:7">
      <c r="D408" s="18"/>
      <c r="E408" s="4"/>
      <c r="F408" s="4"/>
      <c r="G408" s="4"/>
    </row>
    <row r="409" spans="4:7">
      <c r="D409" s="18"/>
      <c r="E409" s="4"/>
      <c r="F409" s="4"/>
      <c r="G409" s="4"/>
    </row>
    <row r="410" spans="4:7">
      <c r="D410" s="18"/>
      <c r="E410" s="4"/>
      <c r="F410" s="4"/>
      <c r="G410" s="4"/>
    </row>
    <row r="411" spans="4:7">
      <c r="D411" s="18"/>
      <c r="E411" s="4"/>
      <c r="F411" s="4"/>
      <c r="G411" s="4"/>
    </row>
    <row r="412" spans="4:7">
      <c r="D412" s="18"/>
      <c r="E412" s="4"/>
      <c r="F412" s="4"/>
      <c r="G412" s="4"/>
    </row>
    <row r="413" spans="4:7">
      <c r="D413" s="18"/>
      <c r="E413" s="4"/>
      <c r="F413" s="4"/>
      <c r="G413" s="4"/>
    </row>
    <row r="414" spans="4:7">
      <c r="D414" s="18"/>
      <c r="E414" s="4"/>
      <c r="F414" s="4"/>
      <c r="G414" s="4"/>
    </row>
    <row r="415" spans="4:7">
      <c r="D415" s="18"/>
      <c r="E415" s="4"/>
      <c r="F415" s="4"/>
      <c r="G415" s="4"/>
    </row>
    <row r="416" spans="4:7">
      <c r="D416" s="18"/>
      <c r="E416" s="4"/>
      <c r="F416" s="4"/>
      <c r="G416" s="4"/>
    </row>
    <row r="417" spans="4:7">
      <c r="D417" s="18"/>
      <c r="E417" s="4"/>
      <c r="F417" s="4"/>
      <c r="G417" s="4"/>
    </row>
    <row r="418" spans="4:7">
      <c r="D418" s="18"/>
      <c r="E418" s="4"/>
      <c r="F418" s="4"/>
      <c r="G418" s="4"/>
    </row>
    <row r="419" spans="4:7">
      <c r="D419" s="18"/>
      <c r="E419" s="4"/>
      <c r="F419" s="4"/>
      <c r="G419" s="4"/>
    </row>
    <row r="420" spans="4:7">
      <c r="D420" s="18"/>
      <c r="E420" s="4"/>
      <c r="F420" s="4"/>
      <c r="G420" s="4"/>
    </row>
    <row r="421" spans="4:7">
      <c r="D421" s="18"/>
      <c r="E421" s="4"/>
      <c r="F421" s="4"/>
      <c r="G421" s="4"/>
    </row>
    <row r="422" spans="4:7">
      <c r="D422" s="18"/>
      <c r="E422" s="4"/>
      <c r="F422" s="4"/>
      <c r="G422" s="4"/>
    </row>
    <row r="423" spans="4:7">
      <c r="D423" s="18"/>
      <c r="E423" s="4"/>
      <c r="F423" s="4"/>
      <c r="G423" s="4"/>
    </row>
    <row r="424" spans="4:7">
      <c r="D424" s="18"/>
      <c r="E424" s="4"/>
      <c r="F424" s="4"/>
      <c r="G424" s="4"/>
    </row>
    <row r="425" spans="4:7">
      <c r="D425" s="18"/>
      <c r="E425" s="4"/>
      <c r="F425" s="4"/>
      <c r="G425" s="4"/>
    </row>
    <row r="426" spans="4:7">
      <c r="D426" s="18"/>
      <c r="E426" s="4"/>
      <c r="F426" s="4"/>
      <c r="G426" s="4"/>
    </row>
    <row r="427" spans="4:7">
      <c r="D427" s="18"/>
      <c r="E427" s="4"/>
      <c r="F427" s="4"/>
      <c r="G427" s="4"/>
    </row>
    <row r="428" spans="4:7">
      <c r="D428" s="18"/>
      <c r="E428" s="4"/>
      <c r="F428" s="4"/>
      <c r="G428" s="4"/>
    </row>
    <row r="429" spans="4:7">
      <c r="D429" s="18"/>
      <c r="E429" s="4"/>
      <c r="F429" s="4"/>
      <c r="G429" s="4"/>
    </row>
    <row r="430" spans="4:7">
      <c r="D430" s="18"/>
      <c r="E430" s="4"/>
      <c r="F430" s="4"/>
      <c r="G430" s="4"/>
    </row>
    <row r="431" spans="4:7">
      <c r="D431" s="18"/>
      <c r="E431" s="4"/>
      <c r="F431" s="4"/>
      <c r="G431" s="4"/>
    </row>
    <row r="432" spans="4:7">
      <c r="D432" s="18"/>
      <c r="E432" s="4"/>
      <c r="F432" s="4"/>
      <c r="G432" s="4"/>
    </row>
    <row r="433" spans="4:7">
      <c r="D433" s="18"/>
      <c r="E433" s="4"/>
      <c r="F433" s="4"/>
      <c r="G433" s="4"/>
    </row>
    <row r="434" spans="4:7">
      <c r="D434" s="18"/>
      <c r="E434" s="4"/>
      <c r="F434" s="4"/>
      <c r="G434" s="4"/>
    </row>
    <row r="435" spans="4:7">
      <c r="D435" s="18"/>
      <c r="E435" s="4"/>
      <c r="F435" s="4"/>
      <c r="G435" s="4"/>
    </row>
    <row r="436" spans="4:7">
      <c r="D436" s="18"/>
      <c r="E436" s="4"/>
      <c r="F436" s="4"/>
      <c r="G436" s="4"/>
    </row>
    <row r="437" spans="4:7">
      <c r="D437" s="18"/>
      <c r="E437" s="4"/>
      <c r="F437" s="4"/>
      <c r="G437" s="4"/>
    </row>
    <row r="438" spans="4:7">
      <c r="D438" s="18"/>
      <c r="E438" s="4"/>
      <c r="F438" s="4"/>
      <c r="G438" s="4"/>
    </row>
    <row r="439" spans="4:7">
      <c r="D439" s="18"/>
      <c r="E439" s="4"/>
      <c r="F439" s="4"/>
      <c r="G439" s="4"/>
    </row>
    <row r="440" spans="4:7">
      <c r="D440" s="18"/>
      <c r="E440" s="4"/>
      <c r="F440" s="4"/>
      <c r="G440" s="4"/>
    </row>
    <row r="441" spans="4:7">
      <c r="D441" s="18"/>
      <c r="E441" s="4"/>
      <c r="F441" s="4"/>
      <c r="G441" s="4"/>
    </row>
    <row r="442" spans="4:7">
      <c r="D442" s="18"/>
      <c r="E442" s="4"/>
      <c r="F442" s="4"/>
      <c r="G442" s="4"/>
    </row>
    <row r="443" spans="4:7">
      <c r="D443" s="18"/>
      <c r="E443" s="4"/>
      <c r="F443" s="4"/>
      <c r="G443" s="4"/>
    </row>
    <row r="444" spans="4:7">
      <c r="D444" s="18"/>
      <c r="E444" s="4"/>
      <c r="F444" s="4"/>
      <c r="G444" s="4"/>
    </row>
    <row r="445" spans="4:7">
      <c r="D445" s="18"/>
      <c r="E445" s="4"/>
      <c r="F445" s="4"/>
      <c r="G445" s="4"/>
    </row>
    <row r="446" spans="4:7">
      <c r="D446" s="18"/>
      <c r="E446" s="4"/>
      <c r="F446" s="4"/>
      <c r="G446" s="4"/>
    </row>
    <row r="447" spans="4:7">
      <c r="D447" s="18"/>
      <c r="E447" s="4"/>
      <c r="F447" s="4"/>
      <c r="G447" s="4"/>
    </row>
    <row r="448" spans="4:7">
      <c r="D448" s="18"/>
      <c r="E448" s="4"/>
      <c r="F448" s="4"/>
      <c r="G448" s="4"/>
    </row>
    <row r="449" spans="4:7">
      <c r="D449" s="18"/>
      <c r="E449" s="4"/>
      <c r="F449" s="4"/>
      <c r="G449" s="4"/>
    </row>
    <row r="450" spans="4:7">
      <c r="D450" s="18"/>
      <c r="E450" s="4"/>
      <c r="F450" s="4"/>
      <c r="G450" s="4"/>
    </row>
    <row r="451" spans="4:7">
      <c r="D451" s="18"/>
      <c r="E451" s="4"/>
      <c r="F451" s="4"/>
      <c r="G451" s="4"/>
    </row>
    <row r="452" spans="4:7">
      <c r="D452" s="18"/>
      <c r="E452" s="4"/>
      <c r="F452" s="4"/>
      <c r="G452" s="4"/>
    </row>
    <row r="453" spans="4:7">
      <c r="D453" s="18"/>
      <c r="E453" s="4"/>
      <c r="F453" s="4"/>
      <c r="G453" s="4"/>
    </row>
    <row r="454" spans="4:7">
      <c r="D454" s="18"/>
      <c r="E454" s="4"/>
      <c r="F454" s="4"/>
      <c r="G454" s="4"/>
    </row>
    <row r="455" spans="4:7">
      <c r="D455" s="18"/>
      <c r="E455" s="4"/>
      <c r="F455" s="4"/>
      <c r="G455" s="4"/>
    </row>
    <row r="456" spans="4:7">
      <c r="D456" s="18"/>
      <c r="E456" s="4"/>
      <c r="F456" s="4"/>
      <c r="G456" s="4"/>
    </row>
    <row r="457" spans="4:7">
      <c r="D457" s="18"/>
      <c r="E457" s="4"/>
      <c r="F457" s="4"/>
      <c r="G457" s="4"/>
    </row>
    <row r="458" spans="4:7">
      <c r="D458" s="18"/>
      <c r="E458" s="4"/>
      <c r="F458" s="4"/>
      <c r="G458" s="4"/>
    </row>
    <row r="459" spans="4:7">
      <c r="D459" s="18"/>
      <c r="E459" s="4"/>
      <c r="F459" s="4"/>
      <c r="G459" s="4"/>
    </row>
    <row r="460" spans="4:7">
      <c r="D460" s="18"/>
      <c r="E460" s="4"/>
      <c r="F460" s="4"/>
      <c r="G460" s="4"/>
    </row>
    <row r="461" spans="4:7">
      <c r="D461" s="18"/>
      <c r="E461" s="4"/>
      <c r="F461" s="4"/>
      <c r="G461" s="4"/>
    </row>
    <row r="462" spans="4:7">
      <c r="D462" s="18"/>
      <c r="E462" s="4"/>
      <c r="F462" s="4"/>
      <c r="G462" s="4"/>
    </row>
    <row r="463" spans="4:7">
      <c r="D463" s="18"/>
      <c r="E463" s="4"/>
      <c r="F463" s="4"/>
      <c r="G463" s="4"/>
    </row>
    <row r="464" spans="4:7">
      <c r="D464" s="18"/>
      <c r="E464" s="4"/>
      <c r="F464" s="4"/>
      <c r="G464" s="4"/>
    </row>
    <row r="465" spans="4:7">
      <c r="D465" s="18"/>
      <c r="E465" s="4"/>
      <c r="F465" s="4"/>
      <c r="G465" s="4"/>
    </row>
    <row r="466" spans="4:7">
      <c r="D466" s="18"/>
      <c r="E466" s="4"/>
      <c r="F466" s="4"/>
      <c r="G466" s="4"/>
    </row>
    <row r="467" spans="4:7">
      <c r="D467" s="18"/>
      <c r="E467" s="4"/>
      <c r="F467" s="4"/>
      <c r="G467" s="4"/>
    </row>
    <row r="468" spans="4:7">
      <c r="D468" s="18"/>
      <c r="E468" s="4"/>
      <c r="F468" s="4"/>
      <c r="G468" s="4"/>
    </row>
    <row r="469" spans="4:7">
      <c r="D469" s="18"/>
      <c r="E469" s="4"/>
      <c r="F469" s="4"/>
      <c r="G469" s="4"/>
    </row>
    <row r="470" spans="4:7">
      <c r="D470" s="18"/>
      <c r="E470" s="4"/>
      <c r="F470" s="4"/>
      <c r="G470" s="4"/>
    </row>
    <row r="471" spans="4:7">
      <c r="D471" s="18"/>
      <c r="E471" s="4"/>
      <c r="F471" s="4"/>
      <c r="G471" s="4"/>
    </row>
    <row r="472" spans="4:7">
      <c r="D472" s="18"/>
      <c r="E472" s="4"/>
      <c r="F472" s="4"/>
      <c r="G472" s="4"/>
    </row>
    <row r="473" spans="4:7">
      <c r="D473" s="18"/>
      <c r="E473" s="4"/>
      <c r="F473" s="4"/>
      <c r="G473" s="4"/>
    </row>
    <row r="474" spans="4:7">
      <c r="D474" s="18"/>
      <c r="E474" s="4"/>
      <c r="F474" s="4"/>
      <c r="G474" s="4"/>
    </row>
    <row r="475" spans="4:7">
      <c r="D475" s="18"/>
      <c r="E475" s="4"/>
      <c r="F475" s="4"/>
      <c r="G475" s="4"/>
    </row>
    <row r="476" spans="4:7">
      <c r="D476" s="18"/>
      <c r="E476" s="4"/>
      <c r="F476" s="4"/>
      <c r="G476" s="4"/>
    </row>
    <row r="477" spans="4:7">
      <c r="D477" s="18"/>
      <c r="E477" s="4"/>
      <c r="F477" s="4"/>
      <c r="G477" s="4"/>
    </row>
    <row r="478" spans="4:7">
      <c r="D478" s="18"/>
      <c r="E478" s="4"/>
      <c r="F478" s="4"/>
      <c r="G478" s="4"/>
    </row>
    <row r="479" spans="4:7">
      <c r="D479" s="18"/>
      <c r="E479" s="4"/>
      <c r="F479" s="4"/>
      <c r="G479" s="4"/>
    </row>
    <row r="480" spans="4:7">
      <c r="D480" s="18"/>
      <c r="E480" s="4"/>
      <c r="F480" s="4"/>
      <c r="G480" s="4"/>
    </row>
    <row r="481" spans="4:7">
      <c r="D481" s="18"/>
      <c r="E481" s="4"/>
      <c r="F481" s="4"/>
      <c r="G481" s="4"/>
    </row>
    <row r="482" spans="4:7">
      <c r="D482" s="18"/>
      <c r="E482" s="4"/>
      <c r="F482" s="4"/>
      <c r="G482" s="4"/>
    </row>
    <row r="483" spans="4:7">
      <c r="D483" s="18"/>
      <c r="E483" s="4"/>
      <c r="F483" s="4"/>
      <c r="G483" s="4"/>
    </row>
    <row r="484" spans="4:7">
      <c r="D484" s="18"/>
      <c r="E484" s="4"/>
      <c r="F484" s="4"/>
      <c r="G484" s="4"/>
    </row>
    <row r="485" spans="4:7">
      <c r="D485" s="18"/>
      <c r="E485" s="4"/>
      <c r="F485" s="4"/>
      <c r="G485" s="4"/>
    </row>
    <row r="486" spans="4:7">
      <c r="D486" s="18"/>
      <c r="E486" s="4"/>
      <c r="F486" s="4"/>
      <c r="G486" s="4"/>
    </row>
    <row r="487" spans="4:7">
      <c r="D487" s="18"/>
      <c r="E487" s="4"/>
      <c r="F487" s="4"/>
      <c r="G487" s="4"/>
    </row>
    <row r="488" spans="4:7">
      <c r="D488" s="18"/>
      <c r="E488" s="4"/>
      <c r="F488" s="4"/>
      <c r="G488" s="4"/>
    </row>
    <row r="489" spans="4:7">
      <c r="D489" s="18"/>
      <c r="E489" s="4"/>
      <c r="F489" s="4"/>
      <c r="G489" s="4"/>
    </row>
    <row r="490" spans="4:7">
      <c r="D490" s="18"/>
      <c r="E490" s="4"/>
      <c r="F490" s="4"/>
      <c r="G490" s="4"/>
    </row>
    <row r="491" spans="4:7">
      <c r="D491" s="18"/>
      <c r="E491" s="4"/>
      <c r="F491" s="4"/>
      <c r="G491" s="4"/>
    </row>
    <row r="492" spans="4:7">
      <c r="D492" s="18"/>
      <c r="E492" s="4"/>
      <c r="F492" s="4"/>
      <c r="G492" s="4"/>
    </row>
    <row r="493" spans="4:7">
      <c r="D493" s="18"/>
      <c r="E493" s="4"/>
      <c r="F493" s="4"/>
      <c r="G493" s="4"/>
    </row>
    <row r="494" spans="4:7">
      <c r="D494" s="18"/>
      <c r="E494" s="4"/>
      <c r="F494" s="4"/>
      <c r="G494" s="4"/>
    </row>
    <row r="495" spans="4:7">
      <c r="D495" s="18"/>
      <c r="E495" s="4"/>
      <c r="F495" s="4"/>
      <c r="G495" s="4"/>
    </row>
    <row r="496" spans="4:7">
      <c r="D496" s="18"/>
      <c r="E496" s="4"/>
      <c r="F496" s="4"/>
      <c r="G496" s="4"/>
    </row>
    <row r="497" spans="4:7">
      <c r="D497" s="18"/>
      <c r="E497" s="4"/>
      <c r="F497" s="4"/>
      <c r="G497" s="4"/>
    </row>
    <row r="498" spans="4:7">
      <c r="D498" s="18"/>
      <c r="E498" s="4"/>
      <c r="F498" s="4"/>
      <c r="G498" s="4"/>
    </row>
    <row r="499" spans="4:7">
      <c r="D499" s="18"/>
      <c r="E499" s="4"/>
      <c r="F499" s="4"/>
      <c r="G499" s="4"/>
    </row>
    <row r="500" spans="4:7">
      <c r="D500" s="18"/>
      <c r="E500" s="4"/>
      <c r="F500" s="4"/>
      <c r="G500" s="4"/>
    </row>
    <row r="501" spans="4:7">
      <c r="D501" s="18"/>
      <c r="E501" s="4"/>
      <c r="F501" s="4"/>
      <c r="G501" s="4"/>
    </row>
    <row r="502" spans="4:7">
      <c r="D502" s="18"/>
      <c r="E502" s="4"/>
      <c r="F502" s="4"/>
      <c r="G502" s="4"/>
    </row>
    <row r="503" spans="4:7">
      <c r="D503" s="18"/>
      <c r="E503" s="4"/>
      <c r="F503" s="4"/>
      <c r="G503" s="4"/>
    </row>
    <row r="504" spans="4:7">
      <c r="D504" s="18"/>
      <c r="E504" s="4"/>
      <c r="F504" s="4"/>
      <c r="G504" s="4"/>
    </row>
    <row r="505" spans="4:7">
      <c r="D505" s="18"/>
      <c r="E505" s="4"/>
      <c r="F505" s="4"/>
      <c r="G505" s="4"/>
    </row>
    <row r="506" spans="4:7">
      <c r="D506" s="18"/>
      <c r="E506" s="4"/>
      <c r="F506" s="4"/>
      <c r="G506" s="4"/>
    </row>
    <row r="507" spans="4:7">
      <c r="D507" s="18"/>
      <c r="E507" s="4"/>
      <c r="F507" s="4"/>
      <c r="G507" s="4"/>
    </row>
    <row r="508" spans="4:7">
      <c r="D508" s="18"/>
      <c r="E508" s="4"/>
      <c r="F508" s="4"/>
      <c r="G508" s="4"/>
    </row>
    <row r="509" spans="4:7">
      <c r="D509" s="18"/>
      <c r="E509" s="4"/>
      <c r="F509" s="4"/>
      <c r="G509" s="4"/>
    </row>
    <row r="510" spans="4:7">
      <c r="D510" s="18"/>
      <c r="E510" s="4"/>
      <c r="F510" s="4"/>
      <c r="G510" s="4"/>
    </row>
    <row r="511" spans="4:7">
      <c r="D511" s="18"/>
      <c r="E511" s="4"/>
      <c r="F511" s="4"/>
      <c r="G511" s="4"/>
    </row>
    <row r="512" spans="4:7">
      <c r="D512" s="18"/>
      <c r="E512" s="4"/>
      <c r="F512" s="4"/>
      <c r="G512" s="4"/>
    </row>
    <row r="513" spans="4:7">
      <c r="D513" s="18"/>
      <c r="E513" s="4"/>
      <c r="F513" s="4"/>
      <c r="G513" s="4"/>
    </row>
    <row r="514" spans="4:7">
      <c r="D514" s="18"/>
      <c r="E514" s="4"/>
      <c r="F514" s="4"/>
      <c r="G514" s="4"/>
    </row>
    <row r="515" spans="4:7">
      <c r="D515" s="18"/>
      <c r="E515" s="4"/>
      <c r="F515" s="4"/>
      <c r="G515" s="4"/>
    </row>
    <row r="516" spans="4:7">
      <c r="D516" s="18"/>
      <c r="E516" s="4"/>
      <c r="F516" s="4"/>
      <c r="G516" s="4"/>
    </row>
    <row r="517" spans="4:7">
      <c r="D517" s="18"/>
      <c r="E517" s="4"/>
      <c r="F517" s="4"/>
      <c r="G517" s="4"/>
    </row>
    <row r="518" spans="4:7">
      <c r="D518" s="18"/>
      <c r="E518" s="4"/>
      <c r="F518" s="4"/>
      <c r="G518" s="4"/>
    </row>
    <row r="519" spans="4:7">
      <c r="D519" s="18"/>
      <c r="E519" s="4"/>
      <c r="F519" s="4"/>
      <c r="G519" s="4"/>
    </row>
    <row r="520" spans="4:7">
      <c r="D520" s="18"/>
      <c r="E520" s="4"/>
      <c r="F520" s="4"/>
      <c r="G520" s="4"/>
    </row>
    <row r="521" spans="4:7">
      <c r="D521" s="18"/>
      <c r="E521" s="4"/>
      <c r="F521" s="4"/>
      <c r="G521" s="4"/>
    </row>
    <row r="522" spans="4:7">
      <c r="D522" s="18"/>
      <c r="E522" s="4"/>
      <c r="F522" s="4"/>
      <c r="G522" s="4"/>
    </row>
    <row r="523" spans="4:7">
      <c r="D523" s="18"/>
      <c r="E523" s="4"/>
      <c r="F523" s="4"/>
      <c r="G523" s="4"/>
    </row>
    <row r="524" spans="4:7">
      <c r="D524" s="18"/>
      <c r="E524" s="4"/>
      <c r="F524" s="4"/>
      <c r="G524" s="4"/>
    </row>
    <row r="525" spans="4:7">
      <c r="D525" s="18"/>
      <c r="E525" s="4"/>
      <c r="F525" s="4"/>
      <c r="G525" s="4"/>
    </row>
    <row r="526" spans="4:7">
      <c r="D526" s="18"/>
      <c r="E526" s="4"/>
      <c r="F526" s="4"/>
      <c r="G526" s="4"/>
    </row>
    <row r="527" spans="4:7">
      <c r="D527" s="18"/>
      <c r="E527" s="4"/>
      <c r="F527" s="4"/>
      <c r="G527" s="4"/>
    </row>
    <row r="528" spans="4:7">
      <c r="D528" s="18"/>
      <c r="E528" s="4"/>
      <c r="F528" s="4"/>
      <c r="G528" s="4"/>
    </row>
    <row r="529" spans="4:7">
      <c r="D529" s="18"/>
      <c r="E529" s="4"/>
      <c r="F529" s="4"/>
      <c r="G529" s="4"/>
    </row>
    <row r="530" spans="4:7">
      <c r="D530" s="18"/>
      <c r="E530" s="4"/>
      <c r="F530" s="4"/>
      <c r="G530" s="4"/>
    </row>
    <row r="531" spans="4:7">
      <c r="D531" s="18"/>
      <c r="E531" s="4"/>
      <c r="F531" s="4"/>
      <c r="G531" s="4"/>
    </row>
    <row r="532" spans="4:7">
      <c r="D532" s="18"/>
      <c r="E532" s="4"/>
      <c r="F532" s="4"/>
      <c r="G532" s="4"/>
    </row>
    <row r="533" spans="4:7">
      <c r="D533" s="18"/>
      <c r="E533" s="4"/>
      <c r="F533" s="4"/>
      <c r="G533" s="4"/>
    </row>
    <row r="534" spans="4:7">
      <c r="D534" s="18"/>
      <c r="E534" s="4"/>
      <c r="F534" s="4"/>
      <c r="G534" s="4"/>
    </row>
    <row r="535" spans="4:7">
      <c r="D535" s="18"/>
      <c r="E535" s="4"/>
      <c r="F535" s="4"/>
      <c r="G535" s="4"/>
    </row>
    <row r="536" spans="4:7">
      <c r="D536" s="18"/>
      <c r="E536" s="4"/>
      <c r="F536" s="4"/>
      <c r="G536" s="4"/>
    </row>
    <row r="537" spans="4:7">
      <c r="D537" s="18"/>
      <c r="E537" s="4"/>
      <c r="F537" s="4"/>
      <c r="G537" s="4"/>
    </row>
    <row r="538" spans="4:7">
      <c r="D538" s="18"/>
      <c r="E538" s="4"/>
      <c r="F538" s="4"/>
      <c r="G538" s="4"/>
    </row>
    <row r="539" spans="4:7">
      <c r="D539" s="18"/>
      <c r="E539" s="4"/>
      <c r="F539" s="4"/>
      <c r="G539" s="4"/>
    </row>
    <row r="540" spans="4:7">
      <c r="D540" s="18"/>
      <c r="E540" s="4"/>
      <c r="F540" s="4"/>
      <c r="G540" s="4"/>
    </row>
    <row r="541" spans="4:7">
      <c r="D541" s="18"/>
      <c r="E541" s="4"/>
      <c r="F541" s="4"/>
      <c r="G541" s="4"/>
    </row>
    <row r="542" spans="4:7">
      <c r="D542" s="18"/>
      <c r="E542" s="4"/>
      <c r="F542" s="4"/>
      <c r="G542" s="4"/>
    </row>
    <row r="543" spans="4:7">
      <c r="D543" s="18"/>
      <c r="E543" s="4"/>
      <c r="F543" s="4"/>
      <c r="G543" s="4"/>
    </row>
    <row r="544" spans="4:7">
      <c r="D544" s="18"/>
      <c r="E544" s="4"/>
      <c r="F544" s="4"/>
      <c r="G544" s="4"/>
    </row>
    <row r="545" spans="4:7">
      <c r="D545" s="18"/>
      <c r="E545" s="4"/>
      <c r="F545" s="4"/>
      <c r="G545" s="4"/>
    </row>
    <row r="546" spans="4:7">
      <c r="D546" s="18"/>
      <c r="E546" s="4"/>
      <c r="F546" s="4"/>
      <c r="G546" s="4"/>
    </row>
    <row r="547" spans="4:7">
      <c r="D547" s="18"/>
      <c r="E547" s="4"/>
      <c r="F547" s="4"/>
      <c r="G547" s="4"/>
    </row>
    <row r="548" spans="4:7">
      <c r="D548" s="18"/>
      <c r="E548" s="4"/>
      <c r="F548" s="4"/>
      <c r="G548" s="4"/>
    </row>
    <row r="549" spans="4:7">
      <c r="D549" s="18"/>
      <c r="E549" s="4"/>
      <c r="F549" s="4"/>
      <c r="G549" s="4"/>
    </row>
    <row r="550" spans="4:7">
      <c r="D550" s="18"/>
      <c r="E550" s="4"/>
      <c r="F550" s="4"/>
      <c r="G550" s="4"/>
    </row>
    <row r="551" spans="4:7">
      <c r="D551" s="18"/>
      <c r="E551" s="4"/>
      <c r="F551" s="4"/>
      <c r="G551" s="4"/>
    </row>
    <row r="552" spans="4:7">
      <c r="D552" s="18"/>
      <c r="E552" s="4"/>
      <c r="F552" s="4"/>
      <c r="G552" s="4"/>
    </row>
    <row r="553" spans="4:7">
      <c r="D553" s="18"/>
      <c r="E553" s="4"/>
      <c r="F553" s="4"/>
      <c r="G553" s="4"/>
    </row>
    <row r="554" spans="4:7">
      <c r="D554" s="18"/>
      <c r="E554" s="4"/>
      <c r="F554" s="4"/>
      <c r="G554" s="4"/>
    </row>
    <row r="555" spans="4:7">
      <c r="D555" s="18"/>
      <c r="E555" s="4"/>
      <c r="F555" s="4"/>
      <c r="G555" s="4"/>
    </row>
    <row r="556" spans="4:7">
      <c r="D556" s="18"/>
      <c r="E556" s="4"/>
      <c r="F556" s="4"/>
      <c r="G556" s="4"/>
    </row>
    <row r="557" spans="4:7">
      <c r="D557" s="18"/>
      <c r="E557" s="4"/>
      <c r="F557" s="4"/>
      <c r="G557" s="4"/>
    </row>
    <row r="558" spans="4:7">
      <c r="D558" s="18"/>
      <c r="E558" s="4"/>
      <c r="F558" s="4"/>
      <c r="G558" s="4"/>
    </row>
    <row r="559" spans="4:7">
      <c r="D559" s="18"/>
      <c r="E559" s="4"/>
      <c r="F559" s="4"/>
      <c r="G559" s="4"/>
    </row>
    <row r="560" spans="4:7">
      <c r="D560" s="18"/>
      <c r="E560" s="4"/>
      <c r="F560" s="4"/>
      <c r="G560" s="4"/>
    </row>
    <row r="561" spans="4:7">
      <c r="D561" s="18"/>
      <c r="E561" s="4"/>
      <c r="F561" s="4"/>
      <c r="G561" s="4"/>
    </row>
    <row r="562" spans="4:7">
      <c r="D562" s="18"/>
      <c r="E562" s="4"/>
      <c r="F562" s="4"/>
      <c r="G562" s="4"/>
    </row>
    <row r="563" spans="4:7">
      <c r="D563" s="18"/>
      <c r="E563" s="4"/>
      <c r="F563" s="4"/>
      <c r="G563" s="4"/>
    </row>
    <row r="564" spans="4:7">
      <c r="D564" s="18"/>
      <c r="E564" s="4"/>
      <c r="F564" s="4"/>
      <c r="G564" s="4"/>
    </row>
    <row r="565" spans="4:7">
      <c r="D565" s="18"/>
      <c r="E565" s="4"/>
      <c r="F565" s="4"/>
      <c r="G565" s="4"/>
    </row>
    <row r="566" spans="4:7">
      <c r="D566" s="18"/>
      <c r="E566" s="4"/>
      <c r="F566" s="4"/>
      <c r="G566" s="4"/>
    </row>
    <row r="567" spans="4:7">
      <c r="D567" s="18"/>
      <c r="E567" s="4"/>
      <c r="F567" s="4"/>
      <c r="G567" s="4"/>
    </row>
    <row r="568" spans="4:7">
      <c r="D568" s="18"/>
      <c r="E568" s="4"/>
      <c r="F568" s="4"/>
      <c r="G568" s="4"/>
    </row>
    <row r="569" spans="4:7">
      <c r="D569" s="18"/>
      <c r="E569" s="4"/>
      <c r="F569" s="4"/>
      <c r="G569" s="4"/>
    </row>
    <row r="570" spans="4:7">
      <c r="D570" s="18"/>
      <c r="E570" s="4"/>
      <c r="F570" s="4"/>
      <c r="G570" s="4"/>
    </row>
    <row r="571" spans="4:7">
      <c r="D571" s="18"/>
      <c r="E571" s="4"/>
      <c r="F571" s="4"/>
      <c r="G571" s="4"/>
    </row>
    <row r="572" spans="4:7">
      <c r="D572" s="18"/>
      <c r="E572" s="4"/>
      <c r="F572" s="4"/>
      <c r="G572" s="4"/>
    </row>
    <row r="573" spans="4:7">
      <c r="D573" s="18"/>
      <c r="E573" s="4"/>
      <c r="F573" s="4"/>
      <c r="G573" s="4"/>
    </row>
    <row r="574" spans="4:7">
      <c r="D574" s="18"/>
      <c r="E574" s="4"/>
      <c r="F574" s="4"/>
      <c r="G574" s="4"/>
    </row>
    <row r="575" spans="4:7">
      <c r="D575" s="18"/>
      <c r="E575" s="4"/>
      <c r="F575" s="4"/>
      <c r="G575" s="4"/>
    </row>
    <row r="576" spans="4:7">
      <c r="D576" s="18"/>
      <c r="E576" s="4"/>
      <c r="F576" s="4"/>
      <c r="G576" s="4"/>
    </row>
    <row r="577" spans="4:7">
      <c r="D577" s="18"/>
      <c r="E577" s="4"/>
      <c r="F577" s="4"/>
      <c r="G577" s="4"/>
    </row>
    <row r="578" spans="4:7">
      <c r="D578" s="18"/>
      <c r="E578" s="4"/>
      <c r="F578" s="4"/>
      <c r="G578" s="4"/>
    </row>
    <row r="579" spans="4:7">
      <c r="D579" s="18"/>
      <c r="E579" s="4"/>
      <c r="F579" s="4"/>
      <c r="G579" s="4"/>
    </row>
    <row r="580" spans="4:7">
      <c r="D580" s="18"/>
      <c r="E580" s="4"/>
      <c r="F580" s="4"/>
      <c r="G580" s="4"/>
    </row>
    <row r="581" spans="4:7">
      <c r="D581" s="18"/>
      <c r="E581" s="4"/>
      <c r="F581" s="4"/>
      <c r="G581" s="4"/>
    </row>
    <row r="582" spans="4:7">
      <c r="D582" s="18"/>
      <c r="E582" s="4"/>
      <c r="F582" s="4"/>
      <c r="G582" s="4"/>
    </row>
    <row r="583" spans="4:7">
      <c r="D583" s="18"/>
      <c r="E583" s="4"/>
      <c r="F583" s="4"/>
      <c r="G583" s="4"/>
    </row>
    <row r="584" spans="4:7">
      <c r="D584" s="18"/>
      <c r="E584" s="4"/>
      <c r="F584" s="4"/>
      <c r="G584" s="4"/>
    </row>
    <row r="585" spans="4:7">
      <c r="D585" s="18"/>
      <c r="E585" s="4"/>
      <c r="F585" s="4"/>
      <c r="G585" s="4"/>
    </row>
    <row r="586" spans="4:7">
      <c r="D586" s="18"/>
      <c r="E586" s="4"/>
      <c r="F586" s="4"/>
      <c r="G586" s="4"/>
    </row>
    <row r="587" spans="4:7">
      <c r="D587" s="18"/>
      <c r="E587" s="4"/>
      <c r="F587" s="4"/>
      <c r="G587" s="4"/>
    </row>
    <row r="588" spans="4:7">
      <c r="D588" s="18"/>
      <c r="E588" s="4"/>
      <c r="F588" s="4"/>
      <c r="G588" s="4"/>
    </row>
    <row r="589" spans="4:7">
      <c r="D589" s="18"/>
      <c r="E589" s="4"/>
      <c r="F589" s="4"/>
      <c r="G589" s="4"/>
    </row>
    <row r="590" spans="4:7">
      <c r="D590" s="18"/>
      <c r="E590" s="4"/>
      <c r="F590" s="4"/>
      <c r="G590" s="4"/>
    </row>
    <row r="591" spans="4:7">
      <c r="D591" s="18"/>
      <c r="E591" s="4"/>
      <c r="F591" s="4"/>
      <c r="G591" s="4"/>
    </row>
    <row r="592" spans="4:7">
      <c r="D592" s="18"/>
      <c r="E592" s="4"/>
      <c r="F592" s="4"/>
      <c r="G592" s="4"/>
    </row>
    <row r="593" spans="4:7">
      <c r="D593" s="18"/>
      <c r="E593" s="4"/>
      <c r="F593" s="4"/>
      <c r="G593" s="4"/>
    </row>
    <row r="594" spans="4:7">
      <c r="D594" s="18"/>
      <c r="E594" s="4"/>
      <c r="F594" s="4"/>
      <c r="G594" s="4"/>
    </row>
    <row r="595" spans="4:7">
      <c r="D595" s="18"/>
      <c r="E595" s="4"/>
      <c r="F595" s="4"/>
      <c r="G595" s="4"/>
    </row>
    <row r="596" spans="4:7">
      <c r="D596" s="18"/>
      <c r="E596" s="4"/>
      <c r="F596" s="4"/>
      <c r="G596" s="4"/>
    </row>
    <row r="597" spans="4:7">
      <c r="D597" s="18"/>
      <c r="E597" s="4"/>
      <c r="F597" s="4"/>
      <c r="G597" s="4"/>
    </row>
    <row r="598" spans="4:7">
      <c r="D598" s="18"/>
      <c r="E598" s="4"/>
      <c r="F598" s="4"/>
      <c r="G598" s="4"/>
    </row>
    <row r="599" spans="4:7">
      <c r="D599" s="18"/>
      <c r="E599" s="4"/>
      <c r="F599" s="4"/>
      <c r="G599" s="4"/>
    </row>
    <row r="600" spans="4:7">
      <c r="D600" s="18"/>
      <c r="E600" s="4"/>
      <c r="F600" s="4"/>
      <c r="G600" s="4"/>
    </row>
    <row r="601" spans="4:7">
      <c r="D601" s="18"/>
      <c r="E601" s="4"/>
      <c r="F601" s="4"/>
      <c r="G601" s="4"/>
    </row>
    <row r="602" spans="4:7">
      <c r="D602" s="18"/>
      <c r="E602" s="4"/>
      <c r="F602" s="4"/>
      <c r="G602" s="4"/>
    </row>
    <row r="603" spans="4:7">
      <c r="D603" s="18"/>
      <c r="E603" s="4"/>
      <c r="F603" s="4"/>
      <c r="G603" s="4"/>
    </row>
    <row r="604" spans="4:7">
      <c r="D604" s="18"/>
      <c r="E604" s="4"/>
      <c r="F604" s="4"/>
      <c r="G604" s="4"/>
    </row>
    <row r="605" spans="4:7">
      <c r="D605" s="18"/>
      <c r="E605" s="4"/>
      <c r="F605" s="4"/>
      <c r="G605" s="4"/>
    </row>
    <row r="606" spans="4:7">
      <c r="D606" s="18"/>
      <c r="E606" s="4"/>
      <c r="F606" s="4"/>
      <c r="G606" s="4"/>
    </row>
    <row r="607" spans="4:7">
      <c r="D607" s="18"/>
      <c r="E607" s="4"/>
      <c r="F607" s="4"/>
      <c r="G607" s="4"/>
    </row>
    <row r="608" spans="4:7">
      <c r="D608" s="18"/>
      <c r="E608" s="4"/>
      <c r="F608" s="4"/>
      <c r="G608" s="4"/>
    </row>
    <row r="609" spans="4:7">
      <c r="D609" s="18"/>
      <c r="E609" s="4"/>
      <c r="F609" s="4"/>
      <c r="G609" s="4"/>
    </row>
    <row r="610" spans="4:7">
      <c r="D610" s="18"/>
      <c r="E610" s="4"/>
      <c r="F610" s="4"/>
      <c r="G610" s="4"/>
    </row>
    <row r="611" spans="4:7">
      <c r="D611" s="18"/>
      <c r="E611" s="4"/>
      <c r="F611" s="4"/>
      <c r="G611" s="4"/>
    </row>
    <row r="612" spans="4:7">
      <c r="D612" s="18"/>
      <c r="E612" s="4"/>
      <c r="F612" s="4"/>
      <c r="G612" s="4"/>
    </row>
    <row r="613" spans="4:7">
      <c r="D613" s="18"/>
      <c r="E613" s="4"/>
      <c r="F613" s="4"/>
      <c r="G613" s="4"/>
    </row>
    <row r="614" spans="4:7">
      <c r="D614" s="18"/>
      <c r="E614" s="4"/>
      <c r="F614" s="4"/>
      <c r="G614" s="4"/>
    </row>
    <row r="615" spans="4:7">
      <c r="D615" s="18"/>
      <c r="E615" s="4"/>
      <c r="F615" s="4"/>
      <c r="G615" s="4"/>
    </row>
    <row r="616" spans="4:7">
      <c r="D616" s="18"/>
      <c r="E616" s="4"/>
      <c r="F616" s="4"/>
      <c r="G616" s="4"/>
    </row>
    <row r="617" spans="4:7">
      <c r="D617" s="18"/>
      <c r="E617" s="4"/>
      <c r="F617" s="4"/>
      <c r="G617" s="4"/>
    </row>
    <row r="618" spans="4:7">
      <c r="D618" s="18"/>
      <c r="E618" s="4"/>
      <c r="F618" s="4"/>
      <c r="G618" s="4"/>
    </row>
    <row r="619" spans="4:7">
      <c r="D619" s="18"/>
      <c r="E619" s="4"/>
      <c r="F619" s="4"/>
      <c r="G619" s="4"/>
    </row>
    <row r="620" spans="4:7">
      <c r="D620" s="18"/>
      <c r="E620" s="4"/>
      <c r="F620" s="4"/>
      <c r="G620" s="4"/>
    </row>
    <row r="621" spans="4:7">
      <c r="D621" s="18"/>
      <c r="E621" s="4"/>
      <c r="F621" s="4"/>
      <c r="G621" s="4"/>
    </row>
    <row r="622" spans="4:7">
      <c r="D622" s="18"/>
      <c r="E622" s="4"/>
      <c r="F622" s="4"/>
      <c r="G622" s="4"/>
    </row>
    <row r="623" spans="4:7">
      <c r="D623" s="18"/>
      <c r="E623" s="4"/>
      <c r="F623" s="4"/>
      <c r="G623" s="4"/>
    </row>
    <row r="624" spans="4:7">
      <c r="D624" s="18"/>
      <c r="E624" s="4"/>
      <c r="F624" s="4"/>
      <c r="G624" s="4"/>
    </row>
    <row r="625" spans="4:7">
      <c r="D625" s="18"/>
      <c r="E625" s="4"/>
      <c r="F625" s="4"/>
      <c r="G625" s="4"/>
    </row>
    <row r="626" spans="4:7">
      <c r="D626" s="18"/>
      <c r="E626" s="4"/>
      <c r="F626" s="4"/>
      <c r="G626" s="4"/>
    </row>
    <row r="627" spans="4:7">
      <c r="D627" s="18"/>
      <c r="E627" s="4"/>
      <c r="F627" s="4"/>
      <c r="G627" s="4"/>
    </row>
    <row r="628" spans="4:7">
      <c r="D628" s="18"/>
      <c r="E628" s="4"/>
      <c r="F628" s="4"/>
      <c r="G628" s="4"/>
    </row>
    <row r="629" spans="4:7">
      <c r="D629" s="18"/>
      <c r="E629" s="4"/>
      <c r="F629" s="4"/>
      <c r="G629" s="4"/>
    </row>
    <row r="630" spans="4:7">
      <c r="D630" s="18"/>
      <c r="E630" s="4"/>
      <c r="F630" s="4"/>
      <c r="G630" s="4"/>
    </row>
    <row r="631" spans="4:7">
      <c r="D631" s="18"/>
      <c r="E631" s="4"/>
      <c r="F631" s="4"/>
      <c r="G631" s="4"/>
    </row>
    <row r="632" spans="4:7">
      <c r="D632" s="18"/>
      <c r="E632" s="4"/>
      <c r="F632" s="4"/>
      <c r="G632" s="4"/>
    </row>
    <row r="633" spans="4:7">
      <c r="D633" s="18"/>
      <c r="E633" s="4"/>
      <c r="F633" s="4"/>
      <c r="G633" s="4"/>
    </row>
    <row r="634" spans="4:7">
      <c r="D634" s="18"/>
      <c r="E634" s="4"/>
      <c r="F634" s="4"/>
      <c r="G634" s="4"/>
    </row>
    <row r="635" spans="4:7">
      <c r="D635" s="18"/>
      <c r="E635" s="4"/>
      <c r="F635" s="4"/>
      <c r="G635" s="4"/>
    </row>
    <row r="636" spans="4:7">
      <c r="D636" s="18"/>
      <c r="E636" s="4"/>
      <c r="F636" s="4"/>
      <c r="G636" s="4"/>
    </row>
    <row r="637" spans="4:7">
      <c r="D637" s="18"/>
      <c r="E637" s="4"/>
      <c r="F637" s="4"/>
      <c r="G637" s="4"/>
    </row>
    <row r="638" spans="4:7">
      <c r="D638" s="18"/>
      <c r="E638" s="4"/>
      <c r="F638" s="4"/>
      <c r="G638" s="4"/>
    </row>
    <row r="639" spans="4:7">
      <c r="D639" s="18"/>
      <c r="E639" s="4"/>
      <c r="F639" s="4"/>
      <c r="G639" s="4"/>
    </row>
    <row r="640" spans="4:7">
      <c r="D640" s="18"/>
      <c r="E640" s="4"/>
      <c r="F640" s="4"/>
      <c r="G640" s="4"/>
    </row>
    <row r="641" spans="4:7">
      <c r="D641" s="18"/>
      <c r="E641" s="4"/>
      <c r="F641" s="4"/>
      <c r="G641" s="4"/>
    </row>
    <row r="642" spans="4:7">
      <c r="D642" s="18"/>
      <c r="E642" s="4"/>
      <c r="F642" s="4"/>
      <c r="G642" s="4"/>
    </row>
    <row r="643" spans="4:7">
      <c r="D643" s="18"/>
      <c r="E643" s="4"/>
      <c r="F643" s="4"/>
      <c r="G643" s="4"/>
    </row>
    <row r="644" spans="4:7">
      <c r="D644" s="18"/>
      <c r="E644" s="4"/>
      <c r="F644" s="4"/>
      <c r="G644" s="4"/>
    </row>
    <row r="645" spans="4:7">
      <c r="D645" s="18"/>
      <c r="E645" s="4"/>
      <c r="F645" s="4"/>
      <c r="G645" s="4"/>
    </row>
    <row r="646" spans="4:7">
      <c r="D646" s="18"/>
      <c r="E646" s="4"/>
      <c r="F646" s="4"/>
      <c r="G646" s="4"/>
    </row>
    <row r="647" spans="4:7">
      <c r="D647" s="18"/>
      <c r="E647" s="4"/>
      <c r="F647" s="4"/>
      <c r="G647" s="4"/>
    </row>
    <row r="648" spans="4:7">
      <c r="D648" s="18"/>
      <c r="E648" s="4"/>
      <c r="F648" s="4"/>
      <c r="G648" s="4"/>
    </row>
    <row r="649" spans="4:7">
      <c r="D649" s="18"/>
      <c r="E649" s="4"/>
      <c r="F649" s="4"/>
      <c r="G649" s="4"/>
    </row>
    <row r="650" spans="4:7">
      <c r="D650" s="18"/>
      <c r="E650" s="4"/>
      <c r="F650" s="4"/>
      <c r="G650" s="4"/>
    </row>
    <row r="651" spans="4:7">
      <c r="D651" s="18"/>
      <c r="E651" s="4"/>
      <c r="F651" s="4"/>
      <c r="G651" s="4"/>
    </row>
    <row r="652" spans="4:7">
      <c r="D652" s="18"/>
      <c r="E652" s="4"/>
      <c r="F652" s="4"/>
      <c r="G652" s="4"/>
    </row>
    <row r="653" spans="4:7">
      <c r="D653" s="18"/>
      <c r="E653" s="4"/>
      <c r="F653" s="4"/>
      <c r="G653" s="4"/>
    </row>
    <row r="654" spans="4:7">
      <c r="D654" s="18"/>
      <c r="E654" s="4"/>
      <c r="F654" s="4"/>
      <c r="G654" s="4"/>
    </row>
    <row r="655" spans="4:7">
      <c r="D655" s="18"/>
      <c r="E655" s="4"/>
      <c r="F655" s="4"/>
      <c r="G655" s="4"/>
    </row>
    <row r="656" spans="4:7">
      <c r="D656" s="18"/>
      <c r="E656" s="4"/>
      <c r="F656" s="4"/>
      <c r="G656" s="4"/>
    </row>
    <row r="657" spans="4:7">
      <c r="D657" s="18"/>
      <c r="E657" s="4"/>
      <c r="F657" s="4"/>
      <c r="G657" s="4"/>
    </row>
    <row r="658" spans="4:7">
      <c r="D658" s="18"/>
      <c r="E658" s="4"/>
      <c r="F658" s="4"/>
      <c r="G658" s="4"/>
    </row>
    <row r="659" spans="4:7">
      <c r="D659" s="18"/>
      <c r="E659" s="4"/>
      <c r="F659" s="4"/>
      <c r="G659" s="4"/>
    </row>
    <row r="660" spans="4:7">
      <c r="D660" s="18"/>
      <c r="E660" s="4"/>
      <c r="F660" s="4"/>
      <c r="G660" s="4"/>
    </row>
    <row r="661" spans="4:7">
      <c r="D661" s="18"/>
      <c r="E661" s="4"/>
      <c r="F661" s="4"/>
      <c r="G661" s="4"/>
    </row>
    <row r="662" spans="4:7">
      <c r="D662" s="18"/>
      <c r="E662" s="4"/>
      <c r="F662" s="4"/>
      <c r="G662" s="4"/>
    </row>
    <row r="663" spans="4:7">
      <c r="D663" s="18"/>
      <c r="E663" s="4"/>
      <c r="F663" s="4"/>
      <c r="G663" s="4"/>
    </row>
    <row r="664" spans="4:7">
      <c r="D664" s="18"/>
      <c r="E664" s="4"/>
      <c r="F664" s="4"/>
      <c r="G664" s="4"/>
    </row>
    <row r="665" spans="4:7">
      <c r="D665" s="18"/>
      <c r="E665" s="4"/>
      <c r="F665" s="4"/>
      <c r="G665" s="4"/>
    </row>
    <row r="666" spans="4:7">
      <c r="D666" s="18"/>
      <c r="E666" s="4"/>
      <c r="F666" s="4"/>
      <c r="G666" s="4"/>
    </row>
    <row r="667" spans="4:7">
      <c r="D667" s="18"/>
      <c r="E667" s="4"/>
      <c r="F667" s="4"/>
      <c r="G667" s="4"/>
    </row>
    <row r="668" spans="4:7">
      <c r="D668" s="18"/>
      <c r="E668" s="4"/>
      <c r="F668" s="4"/>
      <c r="G668" s="4"/>
    </row>
    <row r="669" spans="4:7">
      <c r="D669" s="18"/>
      <c r="E669" s="4"/>
      <c r="F669" s="4"/>
      <c r="G669" s="4"/>
    </row>
    <row r="670" spans="4:7">
      <c r="D670" s="18"/>
      <c r="E670" s="4"/>
      <c r="F670" s="4"/>
      <c r="G670" s="4"/>
    </row>
    <row r="671" spans="4:7">
      <c r="D671" s="18"/>
      <c r="E671" s="4"/>
      <c r="F671" s="4"/>
      <c r="G671" s="4"/>
    </row>
    <row r="672" spans="4:7">
      <c r="D672" s="18"/>
      <c r="E672" s="4"/>
      <c r="F672" s="4"/>
      <c r="G672" s="4"/>
    </row>
    <row r="673" spans="4:7">
      <c r="D673" s="18"/>
      <c r="E673" s="4"/>
      <c r="F673" s="4"/>
      <c r="G673" s="4"/>
    </row>
    <row r="674" spans="4:7">
      <c r="D674" s="18"/>
      <c r="E674" s="4"/>
      <c r="F674" s="4"/>
      <c r="G674" s="4"/>
    </row>
    <row r="675" spans="4:7">
      <c r="D675" s="18"/>
      <c r="E675" s="4"/>
      <c r="F675" s="4"/>
      <c r="G675" s="4"/>
    </row>
    <row r="676" spans="4:7">
      <c r="D676" s="18"/>
      <c r="E676" s="4"/>
      <c r="F676" s="4"/>
      <c r="G676" s="4"/>
    </row>
    <row r="677" spans="4:7">
      <c r="D677" s="18"/>
      <c r="E677" s="4"/>
      <c r="F677" s="4"/>
      <c r="G677" s="4"/>
    </row>
    <row r="678" spans="4:7">
      <c r="D678" s="18"/>
      <c r="E678" s="4"/>
      <c r="F678" s="4"/>
      <c r="G678" s="4"/>
    </row>
    <row r="679" spans="4:7">
      <c r="D679" s="18"/>
      <c r="E679" s="4"/>
      <c r="F679" s="4"/>
      <c r="G679" s="4"/>
    </row>
    <row r="680" spans="4:7">
      <c r="D680" s="18"/>
      <c r="E680" s="4"/>
      <c r="F680" s="4"/>
      <c r="G680" s="4"/>
    </row>
    <row r="681" spans="4:7">
      <c r="D681" s="18"/>
      <c r="E681" s="4"/>
      <c r="F681" s="4"/>
      <c r="G681" s="4"/>
    </row>
    <row r="682" spans="4:7">
      <c r="D682" s="18"/>
      <c r="E682" s="4"/>
      <c r="F682" s="4"/>
      <c r="G682" s="4"/>
    </row>
    <row r="683" spans="4:7">
      <c r="D683" s="18"/>
      <c r="E683" s="4"/>
      <c r="F683" s="4"/>
      <c r="G683" s="4"/>
    </row>
    <row r="684" spans="4:7">
      <c r="D684" s="18"/>
      <c r="E684" s="4"/>
      <c r="F684" s="4"/>
      <c r="G684" s="4"/>
    </row>
    <row r="685" spans="4:7">
      <c r="D685" s="18"/>
      <c r="E685" s="4"/>
      <c r="F685" s="4"/>
      <c r="G685" s="4"/>
    </row>
    <row r="686" spans="4:7">
      <c r="D686" s="18"/>
      <c r="E686" s="4"/>
      <c r="F686" s="4"/>
      <c r="G686" s="4"/>
    </row>
    <row r="687" spans="4:7">
      <c r="D687" s="18"/>
      <c r="E687" s="4"/>
      <c r="F687" s="4"/>
      <c r="G687" s="4"/>
    </row>
    <row r="688" spans="4:7">
      <c r="D688" s="18"/>
      <c r="E688" s="4"/>
      <c r="F688" s="4"/>
      <c r="G688" s="4"/>
    </row>
    <row r="689" spans="4:7">
      <c r="D689" s="18"/>
      <c r="E689" s="4"/>
      <c r="F689" s="4"/>
      <c r="G689" s="4"/>
    </row>
    <row r="690" spans="4:7">
      <c r="D690" s="18"/>
      <c r="E690" s="4"/>
      <c r="F690" s="4"/>
      <c r="G690" s="4"/>
    </row>
    <row r="691" spans="4:7">
      <c r="D691" s="18"/>
      <c r="E691" s="4"/>
      <c r="F691" s="4"/>
      <c r="G691" s="4"/>
    </row>
    <row r="692" spans="4:7">
      <c r="D692" s="18"/>
      <c r="E692" s="4"/>
      <c r="F692" s="4"/>
      <c r="G692" s="4"/>
    </row>
    <row r="693" spans="4:7">
      <c r="D693" s="18"/>
      <c r="E693" s="4"/>
      <c r="F693" s="4"/>
      <c r="G693" s="4"/>
    </row>
    <row r="694" spans="4:7">
      <c r="D694" s="18"/>
      <c r="E694" s="4"/>
      <c r="F694" s="4"/>
      <c r="G694" s="4"/>
    </row>
    <row r="695" spans="4:7">
      <c r="D695" s="18"/>
      <c r="E695" s="4"/>
      <c r="F695" s="4"/>
      <c r="G695" s="4"/>
    </row>
    <row r="696" spans="4:7">
      <c r="D696" s="18"/>
      <c r="E696" s="4"/>
      <c r="F696" s="4"/>
      <c r="G696" s="4"/>
    </row>
    <row r="697" spans="4:7">
      <c r="D697" s="18"/>
      <c r="E697" s="4"/>
      <c r="F697" s="4"/>
      <c r="G697" s="4"/>
    </row>
    <row r="698" spans="4:7">
      <c r="D698" s="18"/>
      <c r="E698" s="4"/>
      <c r="F698" s="4"/>
      <c r="G698" s="4"/>
    </row>
    <row r="699" spans="4:7">
      <c r="D699" s="18"/>
      <c r="E699" s="4"/>
      <c r="F699" s="4"/>
      <c r="G699" s="4"/>
    </row>
    <row r="700" spans="4:7">
      <c r="D700" s="18"/>
      <c r="E700" s="4"/>
      <c r="F700" s="4"/>
      <c r="G700" s="4"/>
    </row>
    <row r="701" spans="4:7">
      <c r="D701" s="18"/>
      <c r="E701" s="4"/>
      <c r="F701" s="4"/>
      <c r="G701" s="4"/>
    </row>
    <row r="702" spans="4:7">
      <c r="D702" s="18"/>
      <c r="E702" s="4"/>
      <c r="F702" s="4"/>
      <c r="G702" s="4"/>
    </row>
    <row r="703" spans="4:7">
      <c r="D703" s="18"/>
      <c r="E703" s="4"/>
      <c r="F703" s="4"/>
      <c r="G703" s="4"/>
    </row>
    <row r="704" spans="4:7">
      <c r="D704" s="18"/>
      <c r="E704" s="4"/>
      <c r="F704" s="4"/>
      <c r="G704" s="4"/>
    </row>
    <row r="705" spans="4:7">
      <c r="D705" s="18"/>
      <c r="E705" s="4"/>
      <c r="F705" s="4"/>
      <c r="G705" s="4"/>
    </row>
    <row r="706" spans="4:7">
      <c r="D706" s="18"/>
      <c r="E706" s="4"/>
      <c r="F706" s="4"/>
      <c r="G706" s="4"/>
    </row>
    <row r="707" spans="4:7">
      <c r="D707" s="18"/>
      <c r="E707" s="4"/>
      <c r="F707" s="4"/>
      <c r="G707" s="4"/>
    </row>
    <row r="708" spans="4:7">
      <c r="D708" s="18"/>
      <c r="E708" s="4"/>
      <c r="F708" s="4"/>
      <c r="G708" s="4"/>
    </row>
    <row r="709" spans="4:7">
      <c r="D709" s="18"/>
      <c r="E709" s="4"/>
      <c r="F709" s="4"/>
      <c r="G709" s="4"/>
    </row>
    <row r="710" spans="4:7">
      <c r="D710" s="18"/>
      <c r="E710" s="4"/>
      <c r="F710" s="4"/>
      <c r="G710" s="4"/>
    </row>
    <row r="711" spans="4:7">
      <c r="D711" s="18"/>
      <c r="E711" s="4"/>
      <c r="F711" s="4"/>
      <c r="G711" s="4"/>
    </row>
    <row r="712" spans="4:7">
      <c r="D712" s="18"/>
      <c r="E712" s="4"/>
      <c r="F712" s="4"/>
      <c r="G712" s="4"/>
    </row>
    <row r="713" spans="4:7">
      <c r="D713" s="18"/>
      <c r="E713" s="4"/>
      <c r="F713" s="4"/>
      <c r="G713" s="4"/>
    </row>
    <row r="714" spans="4:7">
      <c r="D714" s="18"/>
      <c r="E714" s="4"/>
      <c r="F714" s="4"/>
      <c r="G714" s="4"/>
    </row>
    <row r="715" spans="4:7">
      <c r="D715" s="18"/>
      <c r="E715" s="4"/>
      <c r="F715" s="4"/>
      <c r="G715" s="4"/>
    </row>
    <row r="716" spans="4:7">
      <c r="D716" s="18"/>
      <c r="E716" s="4"/>
      <c r="F716" s="4"/>
      <c r="G716" s="4"/>
    </row>
    <row r="717" spans="4:7">
      <c r="D717" s="18"/>
      <c r="E717" s="4"/>
      <c r="F717" s="4"/>
      <c r="G717" s="4"/>
    </row>
    <row r="718" spans="4:7">
      <c r="D718" s="18"/>
      <c r="E718" s="4"/>
      <c r="F718" s="4"/>
      <c r="G718" s="4"/>
    </row>
    <row r="719" spans="4:7">
      <c r="D719" s="18"/>
      <c r="E719" s="4"/>
      <c r="F719" s="4"/>
      <c r="G719" s="4"/>
    </row>
    <row r="720" spans="4:7">
      <c r="D720" s="18"/>
      <c r="E720" s="4"/>
      <c r="F720" s="4"/>
      <c r="G720" s="4"/>
    </row>
    <row r="721" spans="4:7">
      <c r="D721" s="18"/>
      <c r="E721" s="4"/>
      <c r="F721" s="4"/>
      <c r="G721" s="4"/>
    </row>
    <row r="722" spans="4:7">
      <c r="D722" s="18"/>
      <c r="E722" s="4"/>
      <c r="F722" s="4"/>
      <c r="G722" s="4"/>
    </row>
    <row r="723" spans="4:7">
      <c r="D723" s="18"/>
      <c r="E723" s="4"/>
      <c r="F723" s="4"/>
      <c r="G723" s="4"/>
    </row>
    <row r="724" spans="4:7">
      <c r="D724" s="18"/>
      <c r="E724" s="4"/>
      <c r="F724" s="4"/>
      <c r="G724" s="4"/>
    </row>
    <row r="725" spans="4:7">
      <c r="D725" s="18"/>
      <c r="E725" s="4"/>
      <c r="F725" s="4"/>
      <c r="G725" s="4"/>
    </row>
    <row r="726" spans="4:7">
      <c r="D726" s="18"/>
      <c r="E726" s="4"/>
      <c r="F726" s="4"/>
      <c r="G726" s="4"/>
    </row>
    <row r="727" spans="4:7">
      <c r="D727" s="18"/>
      <c r="E727" s="4"/>
      <c r="F727" s="4"/>
      <c r="G727" s="4"/>
    </row>
    <row r="728" spans="4:7">
      <c r="D728" s="18"/>
      <c r="E728" s="4"/>
      <c r="F728" s="4"/>
      <c r="G728" s="4"/>
    </row>
    <row r="729" spans="4:7">
      <c r="D729" s="18"/>
      <c r="E729" s="4"/>
      <c r="F729" s="4"/>
      <c r="G729" s="4"/>
    </row>
    <row r="730" spans="4:7">
      <c r="D730" s="18"/>
      <c r="E730" s="4"/>
      <c r="F730" s="4"/>
      <c r="G730" s="4"/>
    </row>
    <row r="731" spans="4:7">
      <c r="D731" s="18"/>
      <c r="E731" s="4"/>
      <c r="F731" s="4"/>
      <c r="G731" s="4"/>
    </row>
    <row r="732" spans="4:7">
      <c r="D732" s="18"/>
      <c r="E732" s="4"/>
      <c r="F732" s="4"/>
      <c r="G732" s="4"/>
    </row>
    <row r="733" spans="4:7">
      <c r="D733" s="18"/>
      <c r="E733" s="4"/>
      <c r="F733" s="4"/>
      <c r="G733" s="4"/>
    </row>
    <row r="734" spans="4:7">
      <c r="D734" s="18"/>
      <c r="E734" s="4"/>
      <c r="F734" s="4"/>
      <c r="G734" s="4"/>
    </row>
    <row r="735" spans="4:7">
      <c r="D735" s="18"/>
      <c r="E735" s="4"/>
      <c r="F735" s="4"/>
      <c r="G735" s="4"/>
    </row>
    <row r="736" spans="4:7">
      <c r="D736" s="18"/>
      <c r="E736" s="4"/>
      <c r="F736" s="4"/>
      <c r="G736" s="4"/>
    </row>
    <row r="737" spans="4:7">
      <c r="D737" s="18"/>
      <c r="E737" s="4"/>
      <c r="F737" s="4"/>
      <c r="G737" s="4"/>
    </row>
    <row r="738" spans="4:7">
      <c r="D738" s="18"/>
      <c r="E738" s="4"/>
      <c r="F738" s="4"/>
      <c r="G738" s="4"/>
    </row>
    <row r="739" spans="4:7">
      <c r="D739" s="18"/>
      <c r="E739" s="4"/>
      <c r="F739" s="4"/>
      <c r="G739" s="4"/>
    </row>
    <row r="740" spans="4:7">
      <c r="D740" s="18"/>
      <c r="E740" s="4"/>
      <c r="F740" s="4"/>
      <c r="G740" s="4"/>
    </row>
    <row r="741" spans="4:7">
      <c r="D741" s="18"/>
      <c r="E741" s="4"/>
      <c r="F741" s="4"/>
      <c r="G741" s="4"/>
    </row>
    <row r="742" spans="4:7">
      <c r="D742" s="18"/>
      <c r="E742" s="4"/>
      <c r="F742" s="4"/>
      <c r="G742" s="4"/>
    </row>
    <row r="743" spans="4:7">
      <c r="D743" s="18"/>
      <c r="E743" s="4"/>
      <c r="F743" s="4"/>
      <c r="G743" s="4"/>
    </row>
    <row r="744" spans="4:7">
      <c r="D744" s="18"/>
      <c r="E744" s="4"/>
      <c r="F744" s="4"/>
      <c r="G744" s="4"/>
    </row>
    <row r="745" spans="4:7">
      <c r="D745" s="18"/>
      <c r="E745" s="4"/>
      <c r="F745" s="4"/>
      <c r="G745" s="4"/>
    </row>
    <row r="746" spans="4:7">
      <c r="D746" s="18"/>
      <c r="E746" s="4"/>
      <c r="F746" s="4"/>
      <c r="G746" s="4"/>
    </row>
    <row r="747" spans="4:7">
      <c r="D747" s="18"/>
      <c r="E747" s="4"/>
      <c r="F747" s="4"/>
      <c r="G747" s="4"/>
    </row>
    <row r="748" spans="4:7">
      <c r="D748" s="18"/>
      <c r="E748" s="4"/>
      <c r="F748" s="4"/>
      <c r="G748" s="4"/>
    </row>
    <row r="749" spans="4:7">
      <c r="D749" s="18"/>
      <c r="E749" s="4"/>
      <c r="F749" s="4"/>
      <c r="G749" s="4"/>
    </row>
    <row r="750" spans="4:7">
      <c r="D750" s="18"/>
      <c r="E750" s="4"/>
      <c r="F750" s="4"/>
      <c r="G750" s="4"/>
    </row>
    <row r="751" spans="4:7">
      <c r="D751" s="18"/>
      <c r="E751" s="4"/>
      <c r="F751" s="4"/>
      <c r="G751" s="4"/>
    </row>
    <row r="752" spans="4:7">
      <c r="D752" s="18"/>
      <c r="E752" s="4"/>
      <c r="F752" s="4"/>
      <c r="G752" s="4"/>
    </row>
    <row r="753" spans="4:7">
      <c r="D753" s="18"/>
      <c r="E753" s="4"/>
      <c r="F753" s="4"/>
      <c r="G753" s="4"/>
    </row>
    <row r="754" spans="4:7">
      <c r="D754" s="18"/>
      <c r="E754" s="4"/>
      <c r="F754" s="4"/>
      <c r="G754" s="4"/>
    </row>
    <row r="755" spans="4:7">
      <c r="D755" s="18"/>
      <c r="E755" s="4"/>
      <c r="F755" s="4"/>
      <c r="G755" s="4"/>
    </row>
    <row r="756" spans="4:7">
      <c r="D756" s="18"/>
      <c r="E756" s="4"/>
      <c r="F756" s="4"/>
      <c r="G756" s="4"/>
    </row>
    <row r="757" spans="4:7">
      <c r="D757" s="18"/>
      <c r="E757" s="4"/>
      <c r="F757" s="4"/>
      <c r="G757" s="4"/>
    </row>
    <row r="758" spans="4:7">
      <c r="D758" s="18"/>
      <c r="E758" s="4"/>
      <c r="F758" s="4"/>
      <c r="G758" s="4"/>
    </row>
    <row r="759" spans="4:7">
      <c r="D759" s="18"/>
      <c r="E759" s="4"/>
      <c r="F759" s="4"/>
      <c r="G759" s="4"/>
    </row>
    <row r="760" spans="4:7">
      <c r="D760" s="18"/>
      <c r="E760" s="4"/>
      <c r="F760" s="4"/>
      <c r="G760" s="4"/>
    </row>
    <row r="761" spans="4:7">
      <c r="D761" s="18"/>
      <c r="E761" s="4"/>
      <c r="F761" s="4"/>
      <c r="G761" s="4"/>
    </row>
    <row r="762" spans="4:7">
      <c r="D762" s="18"/>
      <c r="E762" s="4"/>
      <c r="F762" s="4"/>
      <c r="G762" s="4"/>
    </row>
    <row r="763" spans="4:7">
      <c r="D763" s="18"/>
      <c r="E763" s="4"/>
      <c r="F763" s="4"/>
      <c r="G763" s="4"/>
    </row>
    <row r="764" spans="4:7">
      <c r="D764" s="18"/>
      <c r="E764" s="4"/>
      <c r="F764" s="4"/>
      <c r="G764" s="4"/>
    </row>
    <row r="765" spans="4:7">
      <c r="D765" s="18"/>
      <c r="E765" s="4"/>
      <c r="F765" s="4"/>
      <c r="G765" s="4"/>
    </row>
    <row r="766" spans="4:7">
      <c r="D766" s="18"/>
      <c r="E766" s="4"/>
      <c r="F766" s="4"/>
      <c r="G766" s="4"/>
    </row>
    <row r="767" spans="4:7">
      <c r="D767" s="18"/>
      <c r="E767" s="4"/>
      <c r="F767" s="4"/>
      <c r="G767" s="4"/>
    </row>
    <row r="768" spans="4:7">
      <c r="D768" s="18"/>
      <c r="E768" s="4"/>
      <c r="F768" s="4"/>
      <c r="G768" s="4"/>
    </row>
    <row r="769" spans="4:7">
      <c r="D769" s="18"/>
      <c r="E769" s="4"/>
      <c r="F769" s="4"/>
      <c r="G769" s="4"/>
    </row>
    <row r="770" spans="4:7">
      <c r="D770" s="18"/>
      <c r="E770" s="4"/>
      <c r="F770" s="4"/>
      <c r="G770" s="4"/>
    </row>
    <row r="771" spans="4:7">
      <c r="D771" s="18"/>
      <c r="E771" s="4"/>
      <c r="F771" s="4"/>
      <c r="G771" s="4"/>
    </row>
    <row r="772" spans="4:7">
      <c r="D772" s="18"/>
      <c r="E772" s="4"/>
      <c r="F772" s="4"/>
      <c r="G772" s="4"/>
    </row>
    <row r="773" spans="4:7">
      <c r="D773" s="18"/>
      <c r="E773" s="4"/>
      <c r="F773" s="4"/>
      <c r="G773" s="4"/>
    </row>
    <row r="774" spans="4:7">
      <c r="D774" s="18"/>
      <c r="E774" s="4"/>
      <c r="F774" s="4"/>
      <c r="G774" s="4"/>
    </row>
    <row r="775" spans="4:7">
      <c r="D775" s="18"/>
      <c r="E775" s="4"/>
      <c r="F775" s="4"/>
      <c r="G775" s="4"/>
    </row>
    <row r="776" spans="4:7">
      <c r="D776" s="18"/>
      <c r="E776" s="4"/>
      <c r="F776" s="4"/>
      <c r="G776" s="4"/>
    </row>
    <row r="777" spans="4:7">
      <c r="D777" s="18"/>
      <c r="E777" s="4"/>
      <c r="F777" s="4"/>
      <c r="G777" s="4"/>
    </row>
    <row r="778" spans="4:7">
      <c r="D778" s="18"/>
      <c r="E778" s="4"/>
      <c r="F778" s="4"/>
      <c r="G778" s="4"/>
    </row>
    <row r="779" spans="4:7">
      <c r="D779" s="18"/>
      <c r="E779" s="4"/>
      <c r="F779" s="4"/>
      <c r="G779" s="4"/>
    </row>
    <row r="780" spans="4:7">
      <c r="D780" s="18"/>
      <c r="E780" s="4"/>
      <c r="F780" s="4"/>
      <c r="G780" s="4"/>
    </row>
    <row r="781" spans="4:7">
      <c r="D781" s="18"/>
      <c r="E781" s="4"/>
      <c r="F781" s="4"/>
      <c r="G781" s="4"/>
    </row>
    <row r="782" spans="4:7">
      <c r="D782" s="18"/>
      <c r="E782" s="4"/>
      <c r="F782" s="4"/>
      <c r="G782" s="4"/>
    </row>
    <row r="783" spans="4:7">
      <c r="D783" s="18"/>
      <c r="E783" s="4"/>
      <c r="F783" s="4"/>
      <c r="G783" s="4"/>
    </row>
    <row r="784" spans="4:7">
      <c r="D784" s="18"/>
      <c r="E784" s="4"/>
      <c r="F784" s="4"/>
      <c r="G784" s="4"/>
    </row>
    <row r="785" spans="4:7">
      <c r="D785" s="18"/>
      <c r="E785" s="4"/>
      <c r="F785" s="4"/>
      <c r="G785" s="4"/>
    </row>
    <row r="786" spans="4:7">
      <c r="D786" s="18"/>
      <c r="E786" s="4"/>
      <c r="F786" s="4"/>
      <c r="G786" s="4"/>
    </row>
    <row r="787" spans="4:7">
      <c r="D787" s="18"/>
      <c r="E787" s="4"/>
      <c r="F787" s="4"/>
      <c r="G787" s="4"/>
    </row>
    <row r="788" spans="4:7">
      <c r="D788" s="18"/>
      <c r="E788" s="4"/>
      <c r="F788" s="4"/>
      <c r="G788" s="4"/>
    </row>
    <row r="789" spans="4:7">
      <c r="D789" s="18"/>
      <c r="E789" s="4"/>
      <c r="F789" s="4"/>
      <c r="G789" s="4"/>
    </row>
    <row r="790" spans="4:7">
      <c r="D790" s="18"/>
      <c r="E790" s="4"/>
      <c r="F790" s="4"/>
      <c r="G790" s="4"/>
    </row>
    <row r="791" spans="4:7">
      <c r="D791" s="18"/>
      <c r="E791" s="4"/>
      <c r="F791" s="4"/>
      <c r="G791" s="4"/>
    </row>
    <row r="792" spans="4:7">
      <c r="D792" s="18"/>
      <c r="E792" s="4"/>
      <c r="F792" s="4"/>
      <c r="G792" s="4"/>
    </row>
    <row r="793" spans="4:7">
      <c r="D793" s="18"/>
      <c r="E793" s="4"/>
      <c r="F793" s="4"/>
      <c r="G793" s="4"/>
    </row>
    <row r="794" spans="4:7">
      <c r="D794" s="18"/>
      <c r="E794" s="4"/>
      <c r="F794" s="4"/>
      <c r="G794" s="4"/>
    </row>
    <row r="795" spans="4:7">
      <c r="D795" s="18"/>
      <c r="E795" s="4"/>
      <c r="F795" s="4"/>
      <c r="G795" s="4"/>
    </row>
    <row r="796" spans="4:7">
      <c r="D796" s="18"/>
      <c r="E796" s="4"/>
      <c r="F796" s="4"/>
      <c r="G796" s="4"/>
    </row>
    <row r="797" spans="4:7">
      <c r="D797" s="18"/>
      <c r="E797" s="4"/>
      <c r="F797" s="4"/>
      <c r="G797" s="4"/>
    </row>
    <row r="798" spans="4:7">
      <c r="D798" s="18"/>
      <c r="E798" s="4"/>
      <c r="F798" s="4"/>
      <c r="G798" s="4"/>
    </row>
    <row r="799" spans="4:7">
      <c r="D799" s="18"/>
      <c r="E799" s="4"/>
      <c r="F799" s="4"/>
      <c r="G799" s="4"/>
    </row>
    <row r="800" spans="4:7">
      <c r="D800" s="18"/>
      <c r="E800" s="4"/>
      <c r="F800" s="4"/>
      <c r="G800" s="4"/>
    </row>
    <row r="801" spans="4:7">
      <c r="D801" s="18"/>
      <c r="E801" s="4"/>
      <c r="F801" s="4"/>
      <c r="G801" s="4"/>
    </row>
    <row r="802" spans="4:7">
      <c r="D802" s="18"/>
      <c r="E802" s="4"/>
      <c r="F802" s="4"/>
      <c r="G802" s="4"/>
    </row>
    <row r="803" spans="4:7">
      <c r="D803" s="18"/>
      <c r="E803" s="4"/>
      <c r="F803" s="4"/>
      <c r="G803" s="4"/>
    </row>
    <row r="804" spans="4:7">
      <c r="D804" s="18"/>
      <c r="E804" s="4"/>
      <c r="F804" s="4"/>
      <c r="G804" s="4"/>
    </row>
    <row r="805" spans="4:7">
      <c r="D805" s="18"/>
      <c r="E805" s="4"/>
      <c r="F805" s="4"/>
      <c r="G805" s="4"/>
    </row>
    <row r="806" spans="4:7">
      <c r="D806" s="18"/>
      <c r="E806" s="4"/>
      <c r="F806" s="4"/>
      <c r="G806" s="4"/>
    </row>
    <row r="807" spans="4:7">
      <c r="D807" s="18"/>
      <c r="E807" s="4"/>
      <c r="F807" s="4"/>
      <c r="G807" s="4"/>
    </row>
    <row r="808" spans="4:7">
      <c r="D808" s="18"/>
      <c r="E808" s="4"/>
      <c r="F808" s="4"/>
      <c r="G808" s="4"/>
    </row>
    <row r="809" spans="4:7">
      <c r="D809" s="18"/>
      <c r="E809" s="4"/>
      <c r="F809" s="4"/>
      <c r="G809" s="4"/>
    </row>
    <row r="810" spans="4:7">
      <c r="D810" s="18"/>
      <c r="E810" s="4"/>
      <c r="F810" s="4"/>
      <c r="G810" s="4"/>
    </row>
    <row r="811" spans="4:7">
      <c r="D811" s="18"/>
      <c r="E811" s="4"/>
      <c r="F811" s="4"/>
      <c r="G811" s="4"/>
    </row>
    <row r="812" spans="4:7">
      <c r="D812" s="18"/>
      <c r="E812" s="4"/>
      <c r="F812" s="4"/>
      <c r="G812" s="4"/>
    </row>
    <row r="813" spans="4:7">
      <c r="D813" s="18"/>
      <c r="E813" s="4"/>
      <c r="F813" s="4"/>
      <c r="G813" s="4"/>
    </row>
    <row r="814" spans="4:7">
      <c r="D814" s="18"/>
      <c r="E814" s="4"/>
      <c r="F814" s="4"/>
      <c r="G814" s="4"/>
    </row>
    <row r="815" spans="4:7">
      <c r="D815" s="18"/>
      <c r="E815" s="4"/>
      <c r="F815" s="4"/>
      <c r="G815" s="4"/>
    </row>
    <row r="816" spans="4:7">
      <c r="D816" s="18"/>
      <c r="E816" s="4"/>
      <c r="F816" s="4"/>
      <c r="G816" s="4"/>
    </row>
    <row r="817" spans="4:7">
      <c r="D817" s="18"/>
      <c r="E817" s="4"/>
      <c r="F817" s="4"/>
      <c r="G817" s="4"/>
    </row>
    <row r="818" spans="4:7">
      <c r="D818" s="18"/>
      <c r="E818" s="4"/>
      <c r="F818" s="4"/>
      <c r="G818" s="4"/>
    </row>
    <row r="819" spans="4:7">
      <c r="D819" s="18"/>
      <c r="E819" s="4"/>
      <c r="F819" s="4"/>
      <c r="G819" s="4"/>
    </row>
    <row r="820" spans="4:7">
      <c r="D820" s="18"/>
      <c r="E820" s="4"/>
      <c r="F820" s="4"/>
      <c r="G820" s="4"/>
    </row>
    <row r="821" spans="4:7">
      <c r="D821" s="18"/>
      <c r="E821" s="4"/>
      <c r="F821" s="4"/>
      <c r="G821" s="4"/>
    </row>
    <row r="822" spans="4:7">
      <c r="D822" s="18"/>
      <c r="E822" s="4"/>
      <c r="F822" s="4"/>
      <c r="G822" s="4"/>
    </row>
    <row r="823" spans="4:7">
      <c r="D823" s="18"/>
      <c r="E823" s="4"/>
      <c r="F823" s="4"/>
      <c r="G823" s="4"/>
    </row>
    <row r="824" spans="4:7">
      <c r="D824" s="18"/>
      <c r="E824" s="4"/>
      <c r="F824" s="4"/>
      <c r="G824" s="4"/>
    </row>
    <row r="825" spans="4:7">
      <c r="D825" s="18"/>
      <c r="E825" s="4"/>
      <c r="F825" s="4"/>
      <c r="G825" s="4"/>
    </row>
    <row r="826" spans="4:7">
      <c r="D826" s="18"/>
      <c r="E826" s="4"/>
      <c r="F826" s="4"/>
      <c r="G826" s="4"/>
    </row>
    <row r="827" spans="4:7">
      <c r="D827" s="18"/>
      <c r="E827" s="4"/>
      <c r="F827" s="4"/>
      <c r="G827" s="4"/>
    </row>
    <row r="828" spans="4:7">
      <c r="D828" s="18"/>
      <c r="E828" s="4"/>
      <c r="F828" s="4"/>
      <c r="G828" s="4"/>
    </row>
    <row r="829" spans="4:7">
      <c r="D829" s="18"/>
      <c r="E829" s="4"/>
      <c r="F829" s="4"/>
      <c r="G829" s="4"/>
    </row>
    <row r="830" spans="4:7">
      <c r="D830" s="18"/>
      <c r="E830" s="4"/>
      <c r="F830" s="4"/>
      <c r="G830" s="4"/>
    </row>
    <row r="831" spans="4:7">
      <c r="D831" s="18"/>
      <c r="E831" s="4"/>
      <c r="F831" s="4"/>
      <c r="G831" s="4"/>
    </row>
    <row r="832" spans="4:7">
      <c r="D832" s="18"/>
      <c r="E832" s="4"/>
      <c r="F832" s="4"/>
      <c r="G832" s="4"/>
    </row>
    <row r="833" spans="4:7">
      <c r="D833" s="18"/>
      <c r="E833" s="4"/>
      <c r="F833" s="4"/>
      <c r="G833" s="4"/>
    </row>
    <row r="834" spans="4:7">
      <c r="D834" s="18"/>
      <c r="E834" s="4"/>
      <c r="F834" s="4"/>
      <c r="G834" s="4"/>
    </row>
    <row r="835" spans="4:7">
      <c r="D835" s="18"/>
      <c r="E835" s="4"/>
      <c r="F835" s="4"/>
      <c r="G835" s="4"/>
    </row>
    <row r="836" spans="4:7">
      <c r="D836" s="18"/>
      <c r="E836" s="4"/>
      <c r="F836" s="4"/>
      <c r="G836" s="4"/>
    </row>
    <row r="837" spans="4:7">
      <c r="D837" s="18"/>
      <c r="E837" s="4"/>
      <c r="F837" s="4"/>
      <c r="G837" s="4"/>
    </row>
    <row r="838" spans="4:7">
      <c r="D838" s="18"/>
      <c r="E838" s="4"/>
      <c r="F838" s="4"/>
      <c r="G838" s="4"/>
    </row>
    <row r="839" spans="4:7">
      <c r="D839" s="18"/>
      <c r="E839" s="4"/>
      <c r="F839" s="4"/>
      <c r="G839" s="4"/>
    </row>
    <row r="840" spans="4:7">
      <c r="D840" s="18"/>
      <c r="E840" s="4"/>
      <c r="F840" s="4"/>
      <c r="G840" s="4"/>
    </row>
    <row r="841" spans="4:7">
      <c r="D841" s="18"/>
      <c r="E841" s="4"/>
      <c r="F841" s="4"/>
      <c r="G841" s="4"/>
    </row>
    <row r="842" spans="4:7">
      <c r="D842" s="18"/>
      <c r="E842" s="4"/>
      <c r="F842" s="4"/>
      <c r="G842" s="4"/>
    </row>
    <row r="843" spans="4:7">
      <c r="D843" s="18"/>
      <c r="E843" s="4"/>
      <c r="F843" s="4"/>
      <c r="G843" s="4"/>
    </row>
    <row r="844" spans="4:7">
      <c r="D844" s="18"/>
      <c r="E844" s="4"/>
      <c r="F844" s="4"/>
      <c r="G844" s="4"/>
    </row>
    <row r="845" spans="4:7">
      <c r="D845" s="18"/>
      <c r="E845" s="4"/>
      <c r="F845" s="4"/>
      <c r="G845" s="4"/>
    </row>
    <row r="846" spans="4:7">
      <c r="D846" s="18"/>
      <c r="E846" s="4"/>
      <c r="F846" s="4"/>
      <c r="G846" s="4"/>
    </row>
    <row r="847" spans="4:7">
      <c r="D847" s="18"/>
      <c r="E847" s="4"/>
      <c r="F847" s="4"/>
      <c r="G847" s="4"/>
    </row>
    <row r="848" spans="4:7">
      <c r="D848" s="18"/>
      <c r="E848" s="4"/>
      <c r="F848" s="4"/>
      <c r="G848" s="4"/>
    </row>
    <row r="849" spans="4:7">
      <c r="D849" s="18"/>
      <c r="E849" s="4"/>
      <c r="F849" s="4"/>
      <c r="G849" s="4"/>
    </row>
    <row r="850" spans="4:7">
      <c r="D850" s="18"/>
      <c r="E850" s="4"/>
      <c r="F850" s="4"/>
      <c r="G850" s="4"/>
    </row>
    <row r="851" spans="4:7">
      <c r="D851" s="18"/>
      <c r="E851" s="4"/>
      <c r="F851" s="4"/>
      <c r="G851" s="4"/>
    </row>
    <row r="852" spans="4:7">
      <c r="D852" s="18"/>
      <c r="E852" s="4"/>
      <c r="F852" s="4"/>
      <c r="G852" s="4"/>
    </row>
    <row r="853" spans="4:7">
      <c r="D853" s="18"/>
      <c r="E853" s="4"/>
      <c r="F853" s="4"/>
      <c r="G853" s="4"/>
    </row>
    <row r="854" spans="4:7">
      <c r="D854" s="18"/>
      <c r="E854" s="4"/>
      <c r="F854" s="4"/>
      <c r="G854" s="4"/>
    </row>
    <row r="855" spans="4:7">
      <c r="D855" s="18"/>
      <c r="E855" s="4"/>
      <c r="F855" s="4"/>
      <c r="G855" s="4"/>
    </row>
    <row r="856" spans="4:7">
      <c r="D856" s="18"/>
      <c r="E856" s="4"/>
      <c r="F856" s="4"/>
      <c r="G856" s="4"/>
    </row>
    <row r="857" spans="4:7">
      <c r="D857" s="18"/>
      <c r="E857" s="4"/>
      <c r="F857" s="4"/>
      <c r="G857" s="4"/>
    </row>
    <row r="858" spans="4:7">
      <c r="D858" s="18"/>
      <c r="E858" s="4"/>
      <c r="F858" s="4"/>
      <c r="G858" s="4"/>
    </row>
    <row r="859" spans="4:7">
      <c r="D859" s="18"/>
      <c r="E859" s="4"/>
      <c r="F859" s="4"/>
      <c r="G859" s="4"/>
    </row>
    <row r="860" spans="4:7">
      <c r="D860" s="18"/>
      <c r="E860" s="4"/>
      <c r="F860" s="4"/>
      <c r="G860" s="4"/>
    </row>
    <row r="861" spans="4:7">
      <c r="D861" s="18"/>
      <c r="E861" s="4"/>
      <c r="F861" s="4"/>
      <c r="G861" s="4"/>
    </row>
    <row r="862" spans="4:7">
      <c r="D862" s="18"/>
      <c r="E862" s="4"/>
      <c r="F862" s="4"/>
      <c r="G862" s="4"/>
    </row>
    <row r="863" spans="4:7">
      <c r="D863" s="18"/>
      <c r="E863" s="4"/>
      <c r="F863" s="4"/>
      <c r="G863" s="4"/>
    </row>
    <row r="864" spans="4:7">
      <c r="D864" s="18"/>
      <c r="E864" s="4"/>
      <c r="F864" s="4"/>
      <c r="G864" s="4"/>
    </row>
    <row r="865" spans="4:7">
      <c r="D865" s="18"/>
      <c r="E865" s="4"/>
      <c r="F865" s="4"/>
      <c r="G865" s="4"/>
    </row>
    <row r="866" spans="4:7">
      <c r="D866" s="18"/>
      <c r="E866" s="4"/>
      <c r="F866" s="4"/>
      <c r="G866" s="4"/>
    </row>
    <row r="867" spans="4:7">
      <c r="D867" s="18"/>
      <c r="E867" s="4"/>
      <c r="F867" s="4"/>
      <c r="G867" s="4"/>
    </row>
    <row r="868" spans="4:7">
      <c r="D868" s="18"/>
      <c r="E868" s="4"/>
      <c r="F868" s="4"/>
      <c r="G868" s="4"/>
    </row>
    <row r="869" spans="4:7">
      <c r="D869" s="18"/>
      <c r="E869" s="4"/>
      <c r="F869" s="4"/>
      <c r="G869" s="4"/>
    </row>
    <row r="870" spans="4:7">
      <c r="D870" s="18"/>
      <c r="E870" s="4"/>
      <c r="F870" s="4"/>
      <c r="G870" s="4"/>
    </row>
    <row r="871" spans="4:7">
      <c r="D871" s="18"/>
      <c r="E871" s="4"/>
      <c r="F871" s="4"/>
      <c r="G871" s="4"/>
    </row>
    <row r="872" spans="4:7">
      <c r="D872" s="18"/>
      <c r="E872" s="4"/>
      <c r="F872" s="4"/>
      <c r="G872" s="4"/>
    </row>
    <row r="873" spans="4:7">
      <c r="D873" s="18"/>
      <c r="E873" s="4"/>
      <c r="F873" s="4"/>
      <c r="G873" s="4"/>
    </row>
    <row r="874" spans="4:7">
      <c r="D874" s="18"/>
      <c r="E874" s="4"/>
      <c r="F874" s="4"/>
      <c r="G874" s="4"/>
    </row>
    <row r="875" spans="4:7">
      <c r="D875" s="18"/>
      <c r="E875" s="4"/>
      <c r="F875" s="4"/>
      <c r="G875" s="4"/>
    </row>
    <row r="876" spans="4:7">
      <c r="D876" s="18"/>
      <c r="E876" s="4"/>
      <c r="F876" s="4"/>
      <c r="G876" s="4"/>
    </row>
    <row r="877" spans="4:7">
      <c r="D877" s="18"/>
      <c r="E877" s="4"/>
      <c r="F877" s="4"/>
      <c r="G877" s="4"/>
    </row>
    <row r="878" spans="4:7">
      <c r="D878" s="18"/>
      <c r="E878" s="4"/>
      <c r="F878" s="4"/>
      <c r="G878" s="4"/>
    </row>
    <row r="879" spans="4:7">
      <c r="D879" s="18"/>
      <c r="E879" s="4"/>
      <c r="F879" s="4"/>
      <c r="G879" s="4"/>
    </row>
    <row r="880" spans="4:7">
      <c r="D880" s="18"/>
      <c r="E880" s="4"/>
      <c r="F880" s="4"/>
      <c r="G880" s="4"/>
    </row>
    <row r="881" spans="4:7">
      <c r="D881" s="18"/>
      <c r="E881" s="4"/>
      <c r="F881" s="4"/>
      <c r="G881" s="4"/>
    </row>
    <row r="882" spans="4:7">
      <c r="D882" s="18"/>
      <c r="E882" s="4"/>
      <c r="F882" s="4"/>
      <c r="G882" s="4"/>
    </row>
    <row r="883" spans="4:7">
      <c r="D883" s="18"/>
      <c r="E883" s="4"/>
      <c r="F883" s="4"/>
      <c r="G883" s="4"/>
    </row>
    <row r="884" spans="4:7">
      <c r="D884" s="18"/>
      <c r="E884" s="4"/>
      <c r="F884" s="4"/>
      <c r="G884" s="4"/>
    </row>
    <row r="885" spans="4:7">
      <c r="D885" s="18"/>
      <c r="E885" s="4"/>
      <c r="F885" s="4"/>
      <c r="G885" s="4"/>
    </row>
    <row r="886" spans="4:7">
      <c r="D886" s="18"/>
      <c r="E886" s="4"/>
      <c r="F886" s="4"/>
      <c r="G886" s="4"/>
    </row>
    <row r="887" spans="4:7">
      <c r="D887" s="18"/>
      <c r="E887" s="4"/>
      <c r="F887" s="4"/>
      <c r="G887" s="4"/>
    </row>
    <row r="888" spans="4:7">
      <c r="D888" s="18"/>
      <c r="E888" s="4"/>
      <c r="F888" s="4"/>
      <c r="G888" s="4"/>
    </row>
    <row r="889" spans="4:7">
      <c r="D889" s="18"/>
      <c r="E889" s="4"/>
      <c r="F889" s="4"/>
      <c r="G889" s="4"/>
    </row>
    <row r="890" spans="4:7">
      <c r="D890" s="18"/>
      <c r="E890" s="4"/>
      <c r="F890" s="4"/>
      <c r="G890" s="4"/>
    </row>
    <row r="891" spans="4:7">
      <c r="D891" s="18"/>
      <c r="E891" s="4"/>
      <c r="F891" s="4"/>
      <c r="G891" s="4"/>
    </row>
    <row r="892" spans="4:7">
      <c r="D892" s="18"/>
      <c r="E892" s="4"/>
      <c r="F892" s="4"/>
      <c r="G892" s="4"/>
    </row>
    <row r="893" spans="4:7">
      <c r="D893" s="18"/>
      <c r="E893" s="4"/>
      <c r="F893" s="4"/>
      <c r="G893" s="4"/>
    </row>
    <row r="894" spans="4:7">
      <c r="D894" s="18"/>
      <c r="E894" s="4"/>
      <c r="F894" s="4"/>
      <c r="G894" s="4"/>
    </row>
    <row r="895" spans="4:7">
      <c r="D895" s="18"/>
      <c r="E895" s="4"/>
      <c r="F895" s="4"/>
      <c r="G895" s="4"/>
    </row>
    <row r="896" spans="4:7">
      <c r="D896" s="18"/>
      <c r="E896" s="4"/>
      <c r="F896" s="4"/>
      <c r="G896" s="4"/>
    </row>
    <row r="897" spans="4:7">
      <c r="D897" s="18"/>
      <c r="E897" s="4"/>
      <c r="F897" s="4"/>
      <c r="G897" s="4"/>
    </row>
    <row r="898" spans="4:7">
      <c r="D898" s="18"/>
      <c r="E898" s="4"/>
      <c r="F898" s="4"/>
      <c r="G898" s="4"/>
    </row>
    <row r="899" spans="4:7">
      <c r="D899" s="18"/>
      <c r="E899" s="4"/>
      <c r="F899" s="4"/>
      <c r="G899" s="4"/>
    </row>
    <row r="900" spans="4:7">
      <c r="D900" s="18"/>
      <c r="E900" s="4"/>
      <c r="F900" s="4"/>
      <c r="G900" s="4"/>
    </row>
    <row r="901" spans="4:7">
      <c r="D901" s="18"/>
      <c r="E901" s="4"/>
      <c r="F901" s="4"/>
      <c r="G901" s="4"/>
    </row>
    <row r="902" spans="4:7">
      <c r="D902" s="18"/>
      <c r="E902" s="4"/>
      <c r="F902" s="4"/>
      <c r="G902" s="4"/>
    </row>
    <row r="903" spans="4:7">
      <c r="D903" s="18"/>
      <c r="E903" s="4"/>
      <c r="F903" s="4"/>
      <c r="G903" s="4"/>
    </row>
    <row r="904" spans="4:7">
      <c r="D904" s="18"/>
      <c r="E904" s="4"/>
      <c r="F904" s="4"/>
      <c r="G904" s="4"/>
    </row>
    <row r="905" spans="4:7">
      <c r="D905" s="18"/>
      <c r="E905" s="4"/>
      <c r="F905" s="4"/>
      <c r="G905" s="4"/>
    </row>
    <row r="906" spans="4:7">
      <c r="D906" s="18"/>
      <c r="E906" s="4"/>
      <c r="F906" s="4"/>
      <c r="G906" s="4"/>
    </row>
    <row r="907" spans="4:7">
      <c r="D907" s="18"/>
      <c r="E907" s="4"/>
      <c r="F907" s="4"/>
      <c r="G907" s="4"/>
    </row>
    <row r="908" spans="4:7">
      <c r="D908" s="18"/>
      <c r="E908" s="4"/>
      <c r="F908" s="4"/>
      <c r="G908" s="4"/>
    </row>
    <row r="909" spans="4:7">
      <c r="D909" s="18"/>
      <c r="E909" s="4"/>
      <c r="F909" s="4"/>
      <c r="G909" s="4"/>
    </row>
    <row r="910" spans="4:7">
      <c r="D910" s="18"/>
      <c r="E910" s="4"/>
      <c r="F910" s="4"/>
      <c r="G910" s="4"/>
    </row>
    <row r="911" spans="4:7">
      <c r="D911" s="18"/>
      <c r="E911" s="4"/>
      <c r="F911" s="4"/>
      <c r="G911" s="4"/>
    </row>
    <row r="912" spans="4:7">
      <c r="D912" s="18"/>
      <c r="E912" s="4"/>
      <c r="F912" s="4"/>
      <c r="G912" s="4"/>
    </row>
    <row r="913" spans="4:7">
      <c r="D913" s="18"/>
      <c r="E913" s="4"/>
      <c r="F913" s="4"/>
      <c r="G913" s="4"/>
    </row>
    <row r="914" spans="4:7">
      <c r="D914" s="18"/>
      <c r="E914" s="4"/>
      <c r="F914" s="4"/>
      <c r="G914" s="4"/>
    </row>
    <row r="915" spans="4:7">
      <c r="D915" s="18"/>
      <c r="E915" s="4"/>
      <c r="F915" s="4"/>
      <c r="G915" s="4"/>
    </row>
    <row r="916" spans="4:7">
      <c r="D916" s="18"/>
      <c r="E916" s="4"/>
      <c r="F916" s="4"/>
      <c r="G916" s="4"/>
    </row>
    <row r="917" spans="4:7">
      <c r="D917" s="18"/>
      <c r="E917" s="4"/>
      <c r="F917" s="4"/>
      <c r="G917" s="4"/>
    </row>
    <row r="918" spans="4:7">
      <c r="D918" s="18"/>
      <c r="E918" s="4"/>
      <c r="F918" s="4"/>
      <c r="G918" s="4"/>
    </row>
    <row r="919" spans="4:7">
      <c r="D919" s="18"/>
      <c r="E919" s="4"/>
      <c r="F919" s="4"/>
      <c r="G919" s="4"/>
    </row>
    <row r="920" spans="4:7">
      <c r="D920" s="18"/>
      <c r="E920" s="4"/>
      <c r="F920" s="4"/>
      <c r="G920" s="4"/>
    </row>
    <row r="921" spans="4:7">
      <c r="D921" s="18"/>
      <c r="E921" s="4"/>
      <c r="F921" s="4"/>
      <c r="G921" s="4"/>
    </row>
    <row r="922" spans="4:7">
      <c r="D922" s="18"/>
      <c r="E922" s="4"/>
      <c r="F922" s="4"/>
      <c r="G922" s="4"/>
    </row>
    <row r="923" spans="4:7">
      <c r="D923" s="18"/>
      <c r="E923" s="4"/>
      <c r="F923" s="4"/>
      <c r="G923" s="4"/>
    </row>
    <row r="924" spans="4:7">
      <c r="D924" s="18"/>
      <c r="E924" s="4"/>
      <c r="F924" s="4"/>
      <c r="G924" s="4"/>
    </row>
    <row r="925" spans="4:7">
      <c r="D925" s="18"/>
      <c r="E925" s="4"/>
      <c r="F925" s="4"/>
      <c r="G925" s="4"/>
    </row>
    <row r="926" spans="4:7">
      <c r="D926" s="18"/>
      <c r="E926" s="4"/>
      <c r="F926" s="4"/>
      <c r="G926" s="4"/>
    </row>
    <row r="927" spans="4:7">
      <c r="D927" s="18"/>
      <c r="E927" s="4"/>
      <c r="F927" s="4"/>
      <c r="G927" s="4"/>
    </row>
    <row r="928" spans="4:7">
      <c r="D928" s="18"/>
      <c r="E928" s="4"/>
      <c r="F928" s="4"/>
      <c r="G928" s="4"/>
    </row>
    <row r="929" spans="4:7">
      <c r="D929" s="18"/>
      <c r="E929" s="4"/>
      <c r="F929" s="4"/>
      <c r="G929" s="4"/>
    </row>
    <row r="930" spans="4:7">
      <c r="D930" s="18"/>
      <c r="E930" s="4"/>
      <c r="F930" s="4"/>
      <c r="G930" s="4"/>
    </row>
    <row r="931" spans="4:7">
      <c r="D931" s="18"/>
      <c r="E931" s="4"/>
      <c r="F931" s="4"/>
      <c r="G931" s="4"/>
    </row>
    <row r="932" spans="4:7">
      <c r="D932" s="18"/>
      <c r="E932" s="4"/>
      <c r="F932" s="4"/>
      <c r="G932" s="4"/>
    </row>
    <row r="933" spans="4:7">
      <c r="D933" s="18"/>
      <c r="E933" s="4"/>
      <c r="F933" s="4"/>
      <c r="G933" s="4"/>
    </row>
    <row r="934" spans="4:7">
      <c r="D934" s="18"/>
      <c r="E934" s="4"/>
      <c r="F934" s="4"/>
      <c r="G934" s="4"/>
    </row>
    <row r="935" spans="4:7">
      <c r="D935" s="18"/>
      <c r="E935" s="4"/>
      <c r="F935" s="4"/>
      <c r="G935" s="4"/>
    </row>
    <row r="936" spans="4:7">
      <c r="D936" s="18"/>
      <c r="E936" s="4"/>
      <c r="F936" s="4"/>
      <c r="G936" s="4"/>
    </row>
    <row r="937" spans="4:7">
      <c r="D937" s="18"/>
      <c r="E937" s="4"/>
      <c r="F937" s="4"/>
      <c r="G937" s="4"/>
    </row>
    <row r="938" spans="4:7">
      <c r="D938" s="18"/>
      <c r="E938" s="4"/>
      <c r="F938" s="4"/>
      <c r="G938" s="4"/>
    </row>
    <row r="939" spans="4:7">
      <c r="D939" s="18"/>
      <c r="E939" s="4"/>
      <c r="F939" s="4"/>
      <c r="G939" s="4"/>
    </row>
    <row r="940" spans="4:7">
      <c r="D940" s="18"/>
      <c r="E940" s="4"/>
      <c r="F940" s="4"/>
      <c r="G940" s="4"/>
    </row>
    <row r="941" spans="4:7">
      <c r="D941" s="18"/>
      <c r="E941" s="4"/>
      <c r="F941" s="4"/>
      <c r="G941" s="4"/>
    </row>
    <row r="942" spans="4:7">
      <c r="D942" s="18"/>
      <c r="E942" s="4"/>
      <c r="F942" s="4"/>
      <c r="G942" s="4"/>
    </row>
    <row r="943" spans="4:7">
      <c r="D943" s="18"/>
      <c r="E943" s="4"/>
      <c r="F943" s="4"/>
      <c r="G943" s="4"/>
    </row>
    <row r="944" spans="4:7">
      <c r="D944" s="18"/>
      <c r="E944" s="4"/>
      <c r="F944" s="4"/>
      <c r="G944" s="4"/>
    </row>
    <row r="945" spans="4:7">
      <c r="D945" s="18"/>
      <c r="E945" s="4"/>
      <c r="F945" s="4"/>
      <c r="G945" s="4"/>
    </row>
    <row r="946" spans="4:7">
      <c r="D946" s="18"/>
      <c r="E946" s="4"/>
      <c r="F946" s="4"/>
      <c r="G946" s="4"/>
    </row>
    <row r="947" spans="4:7">
      <c r="D947" s="18"/>
      <c r="E947" s="4"/>
      <c r="F947" s="4"/>
      <c r="G947" s="4"/>
    </row>
    <row r="948" spans="4:7">
      <c r="D948" s="18"/>
      <c r="E948" s="4"/>
      <c r="F948" s="4"/>
      <c r="G948" s="4"/>
    </row>
    <row r="949" spans="4:7">
      <c r="D949" s="18"/>
    </row>
    <row r="950" spans="4:7">
      <c r="D950" s="18"/>
    </row>
    <row r="951" spans="4:7">
      <c r="D951" s="18"/>
    </row>
    <row r="952" spans="4:7">
      <c r="D952" s="18"/>
    </row>
    <row r="953" spans="4:7">
      <c r="D953" s="18"/>
    </row>
    <row r="954" spans="4:7">
      <c r="D954" s="18"/>
    </row>
    <row r="955" spans="4:7">
      <c r="D955" s="18"/>
    </row>
    <row r="956" spans="4:7">
      <c r="D956" s="18"/>
    </row>
    <row r="957" spans="4:7">
      <c r="D957" s="18"/>
    </row>
    <row r="958" spans="4:7">
      <c r="D958" s="18"/>
    </row>
    <row r="959" spans="4:7">
      <c r="D959" s="18"/>
    </row>
    <row r="960" spans="4:7">
      <c r="D960" s="18"/>
    </row>
    <row r="961" spans="4:4">
      <c r="D961" s="18"/>
    </row>
    <row r="962" spans="4:4">
      <c r="D962" s="18"/>
    </row>
    <row r="963" spans="4:4">
      <c r="D963" s="18"/>
    </row>
    <row r="964" spans="4:4">
      <c r="D964" s="18"/>
    </row>
    <row r="965" spans="4:4">
      <c r="D965" s="18"/>
    </row>
    <row r="966" spans="4:4">
      <c r="D966" s="18"/>
    </row>
    <row r="967" spans="4:4">
      <c r="D967" s="18"/>
    </row>
    <row r="968" spans="4:4">
      <c r="D968" s="18"/>
    </row>
    <row r="969" spans="4:4">
      <c r="D969" s="18"/>
    </row>
    <row r="970" spans="4:4">
      <c r="D970" s="18"/>
    </row>
    <row r="971" spans="4:4">
      <c r="D971" s="18"/>
    </row>
    <row r="972" spans="4:4">
      <c r="D972" s="18"/>
    </row>
    <row r="973" spans="4:4">
      <c r="D973" s="18"/>
    </row>
    <row r="974" spans="4:4">
      <c r="D974" s="18"/>
    </row>
    <row r="975" spans="4:4">
      <c r="D975" s="18"/>
    </row>
    <row r="976" spans="4:4">
      <c r="D976" s="18"/>
    </row>
    <row r="977" spans="4:4">
      <c r="D977" s="18"/>
    </row>
    <row r="978" spans="4:4">
      <c r="D978" s="18"/>
    </row>
    <row r="979" spans="4:4">
      <c r="D979" s="18"/>
    </row>
    <row r="980" spans="4:4">
      <c r="D980" s="18"/>
    </row>
    <row r="981" spans="4:4">
      <c r="D981" s="18"/>
    </row>
    <row r="982" spans="4:4">
      <c r="D982" s="18"/>
    </row>
    <row r="983" spans="4:4">
      <c r="D983" s="18"/>
    </row>
    <row r="984" spans="4:4">
      <c r="D984" s="18"/>
    </row>
    <row r="985" spans="4:4">
      <c r="D985" s="18"/>
    </row>
    <row r="986" spans="4:4">
      <c r="D986" s="18"/>
    </row>
    <row r="987" spans="4:4">
      <c r="D987" s="18"/>
    </row>
    <row r="988" spans="4:4">
      <c r="D988" s="18"/>
    </row>
    <row r="989" spans="4:4">
      <c r="D989" s="18"/>
    </row>
    <row r="990" spans="4:4">
      <c r="D990" s="18"/>
    </row>
    <row r="991" spans="4:4">
      <c r="D991" s="18"/>
    </row>
    <row r="992" spans="4:4">
      <c r="D992" s="18"/>
    </row>
    <row r="993" spans="4:4">
      <c r="D993" s="18"/>
    </row>
    <row r="994" spans="4:4">
      <c r="D994" s="18"/>
    </row>
    <row r="995" spans="4:4">
      <c r="D995" s="18"/>
    </row>
    <row r="996" spans="4:4">
      <c r="D996" s="18"/>
    </row>
    <row r="997" spans="4:4">
      <c r="D997" s="18"/>
    </row>
    <row r="998" spans="4:4">
      <c r="D998" s="18"/>
    </row>
    <row r="999" spans="4:4">
      <c r="D999" s="18"/>
    </row>
    <row r="1000" spans="4:4">
      <c r="D1000" s="18"/>
    </row>
    <row r="1001" spans="4:4">
      <c r="D1001" s="18"/>
    </row>
    <row r="1002" spans="4:4">
      <c r="D1002" s="18"/>
    </row>
    <row r="1003" spans="4:4">
      <c r="D1003" s="18"/>
    </row>
    <row r="1004" spans="4:4">
      <c r="D1004" s="18"/>
    </row>
    <row r="1005" spans="4:4">
      <c r="D1005" s="18"/>
    </row>
    <row r="1006" spans="4:4">
      <c r="D1006" s="18"/>
    </row>
    <row r="1007" spans="4:4">
      <c r="D1007" s="18"/>
    </row>
    <row r="1008" spans="4:4">
      <c r="D1008" s="18"/>
    </row>
    <row r="1009" spans="4:4">
      <c r="D1009" s="18"/>
    </row>
    <row r="1010" spans="4:4">
      <c r="D1010" s="18"/>
    </row>
    <row r="1011" spans="4:4">
      <c r="D1011" s="18"/>
    </row>
    <row r="1012" spans="4:4">
      <c r="D1012" s="18"/>
    </row>
    <row r="1013" spans="4:4">
      <c r="D1013" s="18"/>
    </row>
    <row r="1014" spans="4:4">
      <c r="D1014" s="18"/>
    </row>
    <row r="1015" spans="4:4">
      <c r="D1015" s="18"/>
    </row>
    <row r="1016" spans="4:4">
      <c r="D1016" s="18"/>
    </row>
    <row r="1017" spans="4:4">
      <c r="D1017" s="18"/>
    </row>
    <row r="1018" spans="4:4">
      <c r="D1018" s="18"/>
    </row>
    <row r="1019" spans="4:4">
      <c r="D1019" s="18"/>
    </row>
    <row r="1020" spans="4:4">
      <c r="D1020" s="18"/>
    </row>
    <row r="1021" spans="4:4">
      <c r="D1021" s="18"/>
    </row>
    <row r="1022" spans="4:4">
      <c r="D1022" s="18"/>
    </row>
    <row r="1023" spans="4:4">
      <c r="D1023" s="18"/>
    </row>
    <row r="1024" spans="4:4">
      <c r="D1024" s="18"/>
    </row>
    <row r="1025" spans="4:4">
      <c r="D1025" s="18"/>
    </row>
    <row r="1026" spans="4:4">
      <c r="D1026" s="18"/>
    </row>
    <row r="1027" spans="4:4">
      <c r="D1027" s="18"/>
    </row>
    <row r="1028" spans="4:4">
      <c r="D1028" s="18"/>
    </row>
    <row r="1029" spans="4:4">
      <c r="D1029" s="18"/>
    </row>
    <row r="1030" spans="4:4">
      <c r="D1030" s="18"/>
    </row>
    <row r="1031" spans="4:4">
      <c r="D1031" s="18"/>
    </row>
    <row r="1032" spans="4:4">
      <c r="D1032" s="18"/>
    </row>
    <row r="1033" spans="4:4">
      <c r="D1033" s="18"/>
    </row>
    <row r="1034" spans="4:4">
      <c r="D1034" s="18"/>
    </row>
    <row r="1035" spans="4:4">
      <c r="D1035" s="18"/>
    </row>
    <row r="1036" spans="4:4">
      <c r="D1036" s="18"/>
    </row>
    <row r="1037" spans="4:4">
      <c r="D1037" s="18"/>
    </row>
    <row r="1038" spans="4:4">
      <c r="D1038" s="18"/>
    </row>
    <row r="1039" spans="4:4">
      <c r="D1039" s="18"/>
    </row>
    <row r="1040" spans="4:4">
      <c r="D1040" s="18"/>
    </row>
    <row r="1041" spans="4:4">
      <c r="D1041" s="18"/>
    </row>
    <row r="1042" spans="4:4">
      <c r="D1042" s="18"/>
    </row>
    <row r="1043" spans="4:4">
      <c r="D1043" s="18"/>
    </row>
    <row r="1044" spans="4:4">
      <c r="D1044" s="18"/>
    </row>
    <row r="1045" spans="4:4">
      <c r="D1045" s="18"/>
    </row>
    <row r="1046" spans="4:4">
      <c r="D1046" s="18"/>
    </row>
    <row r="1047" spans="4:4">
      <c r="D1047" s="18"/>
    </row>
    <row r="1048" spans="4:4">
      <c r="D1048" s="18"/>
    </row>
    <row r="1049" spans="4:4">
      <c r="D1049" s="18"/>
    </row>
    <row r="1050" spans="4:4">
      <c r="D1050" s="18"/>
    </row>
    <row r="1051" spans="4:4">
      <c r="D1051" s="18"/>
    </row>
    <row r="1052" spans="4:4">
      <c r="D1052" s="18"/>
    </row>
    <row r="1053" spans="4:4">
      <c r="D1053" s="18"/>
    </row>
    <row r="1054" spans="4:4">
      <c r="D1054" s="18"/>
    </row>
    <row r="1055" spans="4:4">
      <c r="D1055" s="18"/>
    </row>
    <row r="1056" spans="4:4">
      <c r="D1056" s="18"/>
    </row>
    <row r="1057" spans="4:4">
      <c r="D1057" s="18"/>
    </row>
    <row r="1058" spans="4:4">
      <c r="D1058" s="18"/>
    </row>
    <row r="1059" spans="4:4">
      <c r="D1059" s="18"/>
    </row>
    <row r="1060" spans="4:4">
      <c r="D1060" s="18"/>
    </row>
    <row r="1061" spans="4:4">
      <c r="D1061" s="18"/>
    </row>
    <row r="1062" spans="4:4">
      <c r="D1062" s="18"/>
    </row>
    <row r="1063" spans="4:4">
      <c r="D1063" s="18"/>
    </row>
    <row r="1064" spans="4:4">
      <c r="D1064" s="18"/>
    </row>
    <row r="1065" spans="4:4">
      <c r="D1065" s="18"/>
    </row>
    <row r="1066" spans="4:4">
      <c r="D1066" s="18"/>
    </row>
    <row r="1067" spans="4:4">
      <c r="D1067" s="18"/>
    </row>
    <row r="1068" spans="4:4">
      <c r="D1068" s="18"/>
    </row>
    <row r="1069" spans="4:4">
      <c r="D1069" s="18"/>
    </row>
    <row r="1070" spans="4:4">
      <c r="D1070" s="18"/>
    </row>
    <row r="1071" spans="4:4">
      <c r="D1071" s="18"/>
    </row>
    <row r="1072" spans="4:4">
      <c r="D1072" s="18"/>
    </row>
    <row r="1073" spans="4:4">
      <c r="D1073" s="18"/>
    </row>
  </sheetData>
  <mergeCells count="3">
    <mergeCell ref="B1:L1"/>
    <mergeCell ref="B49:L49"/>
    <mergeCell ref="B97:L97"/>
  </mergeCells>
  <phoneticPr fontId="2" type="noConversion"/>
  <printOptions horizontalCentered="1"/>
  <pageMargins left="0.25" right="0.25" top="0.5" bottom="0" header="0.5" footer="0.5"/>
  <pageSetup scale="90" orientation="landscape" r:id="rId1"/>
  <headerFooter alignWithMargins="0"/>
  <rowBreaks count="3" manualBreakCount="3">
    <brk id="46" max="11" man="1"/>
    <brk id="95" max="11" man="1"/>
    <brk id="14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3</vt:i4>
      </vt:variant>
    </vt:vector>
  </HeadingPairs>
  <TitlesOfParts>
    <vt:vector size="14" baseType="lpstr">
      <vt:lpstr>Sheet1</vt:lpstr>
      <vt:lpstr>Total Employment</vt:lpstr>
      <vt:lpstr>Payroll Employment</vt:lpstr>
      <vt:lpstr>Proprietors</vt:lpstr>
      <vt:lpstr>Population</vt:lpstr>
      <vt:lpstr>Civilian Labor Force</vt:lpstr>
      <vt:lpstr>Employed Labor Force</vt:lpstr>
      <vt:lpstr>Households</vt:lpstr>
      <vt:lpstr>Group Quarters</vt:lpstr>
      <vt:lpstr>HH POP</vt:lpstr>
      <vt:lpstr>AHS</vt:lpstr>
      <vt:lpstr>AHS!Print_Area</vt:lpstr>
      <vt:lpstr>'Group Quarters'!Print_Area</vt:lpstr>
      <vt:lpstr>Population!Print_Area</vt:lpstr>
    </vt:vector>
  </TitlesOfParts>
  <Company>Urbanomics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h.gorman</dc:creator>
  <cp:lastModifiedBy>sallen1</cp:lastModifiedBy>
  <cp:lastPrinted>2008-04-01T20:24:36Z</cp:lastPrinted>
  <dcterms:created xsi:type="dcterms:W3CDTF">2007-08-06T17:41:16Z</dcterms:created>
  <dcterms:modified xsi:type="dcterms:W3CDTF">2014-05-12T15:51:13Z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